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7DC57C51-23CC-412E-A9B6-2FC6F93D6512}" xr6:coauthVersionLast="47" xr6:coauthVersionMax="47" xr10:uidLastSave="{00000000-0000-0000-0000-000000000000}"/>
  <bookViews>
    <workbookView xWindow="-108" yWindow="-108" windowWidth="23256" windowHeight="12456" activeTab="3" xr2:uid="{5330B823-BD58-454F-AC30-49B75C41B776}"/>
  </bookViews>
  <sheets>
    <sheet name="CP" sheetId="1" r:id="rId1"/>
    <sheet name="AP" sheetId="2" r:id="rId2"/>
    <sheet name="PPL" sheetId="3" r:id="rId3"/>
    <sheet name="HIGHLIGHT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3" l="1"/>
  <c r="H76" i="3"/>
  <c r="H75" i="3"/>
  <c r="H74" i="3"/>
  <c r="H73" i="3"/>
  <c r="H72" i="3"/>
  <c r="H67" i="3"/>
  <c r="H66" i="3"/>
  <c r="H64" i="3"/>
  <c r="H53" i="3"/>
  <c r="H52" i="3"/>
  <c r="H51" i="3"/>
  <c r="H50" i="3"/>
  <c r="H44" i="3"/>
  <c r="H65" i="3" s="1"/>
  <c r="H42" i="3"/>
  <c r="H34" i="3"/>
  <c r="H55" i="3" s="1"/>
  <c r="H33" i="3"/>
  <c r="H54" i="3" s="1"/>
  <c r="H32" i="3"/>
  <c r="H31" i="3"/>
  <c r="H30" i="3"/>
  <c r="H29" i="3"/>
  <c r="H27" i="3"/>
  <c r="H26" i="3"/>
  <c r="H25" i="3"/>
  <c r="H15" i="3"/>
  <c r="H14" i="3"/>
  <c r="H13" i="3"/>
  <c r="H12" i="3"/>
  <c r="H11" i="3"/>
  <c r="H10" i="3"/>
  <c r="H8" i="3"/>
  <c r="H9" i="3" s="1"/>
  <c r="H7" i="3"/>
  <c r="H6" i="3"/>
  <c r="G26" i="2"/>
  <c r="I26" i="2" s="1"/>
  <c r="I25" i="2"/>
  <c r="H24" i="2"/>
  <c r="G24" i="2"/>
  <c r="I24" i="2" s="1"/>
  <c r="H23" i="2"/>
  <c r="I23" i="2" s="1"/>
  <c r="H22" i="2"/>
  <c r="G22" i="2"/>
  <c r="I22" i="2" s="1"/>
  <c r="H21" i="2"/>
  <c r="I21" i="2" s="1"/>
  <c r="G20" i="2"/>
  <c r="I20" i="2" s="1"/>
  <c r="I19" i="2"/>
  <c r="B17" i="2"/>
  <c r="I14" i="2"/>
  <c r="I7" i="2"/>
  <c r="I26" i="1"/>
  <c r="I25" i="1"/>
  <c r="H24" i="1"/>
  <c r="I24" i="1" s="1"/>
  <c r="H23" i="1"/>
  <c r="I23" i="1" s="1"/>
  <c r="H22" i="1"/>
  <c r="I22" i="1" s="1"/>
  <c r="H21" i="1"/>
  <c r="G21" i="1"/>
  <c r="I21" i="1" s="1"/>
  <c r="G20" i="1"/>
  <c r="I20" i="1" s="1"/>
  <c r="I19" i="1"/>
  <c r="B17" i="1"/>
  <c r="I14" i="1"/>
  <c r="I7" i="1"/>
  <c r="H43" i="3" l="1"/>
  <c r="H28" i="3"/>
  <c r="H45" i="3" s="1"/>
</calcChain>
</file>

<file path=xl/sharedStrings.xml><?xml version="1.0" encoding="utf-8"?>
<sst xmlns="http://schemas.openxmlformats.org/spreadsheetml/2006/main" count="616" uniqueCount="111">
  <si>
    <t xml:space="preserve"> Co-presenting Partner</t>
  </si>
  <si>
    <t>| Co-Presenting Partner | HH</t>
  </si>
  <si>
    <t>ICC Womens Champions Trophy 2027</t>
  </si>
  <si>
    <t>Type</t>
  </si>
  <si>
    <t>Classification</t>
  </si>
  <si>
    <t>Ad Assets</t>
  </si>
  <si>
    <t>Targeting</t>
  </si>
  <si>
    <t>Duration
 (in Secs)</t>
  </si>
  <si>
    <t>Impressions -10s
 (Mn) / Exp per match</t>
  </si>
  <si>
    <t># Matches</t>
  </si>
  <si>
    <t>Total Impressions -10s
 (Mn) / Exp</t>
  </si>
  <si>
    <t>Live</t>
  </si>
  <si>
    <t>Video</t>
  </si>
  <si>
    <t>Mid Rolls/Pre Rolls*</t>
  </si>
  <si>
    <t>ROS</t>
  </si>
  <si>
    <t>10s</t>
  </si>
  <si>
    <t>Display</t>
  </si>
  <si>
    <t>Squeezeups</t>
  </si>
  <si>
    <t>NA</t>
  </si>
  <si>
    <t>Display Asset</t>
  </si>
  <si>
    <t>Frame, Fence, Social Banner</t>
  </si>
  <si>
    <t>| Co-Presenting Partner | Connected TV</t>
  </si>
  <si>
    <t>FCT (sec) / Exp per match or day</t>
  </si>
  <si>
    <t># Matches / Days</t>
  </si>
  <si>
    <t>Total FCT (sec) / Exp</t>
  </si>
  <si>
    <t>LIVE FCT - Ind plus KO</t>
  </si>
  <si>
    <t>LIVE FCT - Non Ind</t>
  </si>
  <si>
    <t>Squeezeups  - Ind plus KO</t>
  </si>
  <si>
    <t>Squeezeups - Non Ind</t>
  </si>
  <si>
    <t>HLs</t>
  </si>
  <si>
    <t>HLs - Ind plus KO</t>
  </si>
  <si>
    <t>HLs - Non Ind</t>
  </si>
  <si>
    <t>PPL</t>
  </si>
  <si>
    <t>PPL FCT - Ind plus KO</t>
  </si>
  <si>
    <t>PPL FCT - Non Ind</t>
  </si>
  <si>
    <t>Please Note:</t>
  </si>
  <si>
    <t>Taxes extra as applicable.</t>
  </si>
  <si>
    <t>*  HH,CTV Impressions dispersion to be followed in Ind + KO to Non India matches as per 70% - 30%</t>
  </si>
  <si>
    <t>This package is subject to ICC / JioStar guidelines.</t>
  </si>
  <si>
    <t>^Secondage mentioned for FCT &amp; number of exposures mentioned for graphical elements and segment</t>
  </si>
  <si>
    <t>Matches considered for Live entitlements, Days considered for PPL entitlements, Episodes considered for Surround Shows, etc.</t>
  </si>
  <si>
    <t>Matches count and PPL Days is subject to final schedule from ICC / channel broadcast plan &amp; the days / FCT may change accordingly</t>
  </si>
  <si>
    <t>No Spot placement request would be entertained</t>
  </si>
  <si>
    <t>Pushbacks/Squeezeups duration - Max 5 secs</t>
  </si>
  <si>
    <t>For regional channels, the commercial should be in the respective regional language</t>
  </si>
  <si>
    <t>Channel mix may change without prior notice</t>
  </si>
  <si>
    <t>^ Indicative; Subject to Tournament Schedule; Total FCT/Exposures shall vary accordingly</t>
  </si>
  <si>
    <t>* Pre Roll duration - upto 10 sec is allowed</t>
  </si>
  <si>
    <t>Segments / VODs are limited and hence available on a first come first serve basis only</t>
  </si>
  <si>
    <t>The Segment and VOD finalised for the advertiser has to be same</t>
  </si>
  <si>
    <t>Fence Ads, Social Banner applicable for Mobile only</t>
  </si>
  <si>
    <t>All pricing/costs are Net to JIOSTAR INDIA PRIVATE LIMITED (Formerly known as Star India Private Limited)</t>
  </si>
  <si>
    <t>Billing will be only as per JIOSTAR INDIA PRIVATE LIMITED (Formerly known as Star India Private Limited) reporting, numbers only; 3rd party trackers should be placed only to track overall numbers</t>
  </si>
  <si>
    <t>All the creatives as per specs have to be QC and S&amp;P approved 5 business days in advance of going live</t>
  </si>
  <si>
    <t>Package is subject to respective leagues / events / broadcaster guidelines</t>
  </si>
  <si>
    <t>Inventory in HLs / VODs is on non-exclusive basis</t>
  </si>
  <si>
    <t>The client understands and agrees that this deal cannot be cancelled either in full or part, at any given point of time from the confirmation time</t>
  </si>
  <si>
    <t>Segment are bundled with CP level only that too if at least 2 platforms (out of HH, CTV, Linear TV) are bought together</t>
  </si>
  <si>
    <t>Impressions distribution should adhere to match wise viewership weightages, as shared by Jiostar</t>
  </si>
  <si>
    <t>No per creative / per feed impression guarantee</t>
  </si>
  <si>
    <t>Segment Duration - 30-45 secs</t>
  </si>
  <si>
    <t>Associate Partner</t>
  </si>
  <si>
    <t>| Associate Partner | HH</t>
  </si>
  <si>
    <t>| Associate Partner | Connected TV</t>
  </si>
  <si>
    <t>Title PPL Partner - HH+CTV+LTV</t>
  </si>
  <si>
    <t>ICC WCT 2027</t>
  </si>
  <si>
    <t>Platform</t>
  </si>
  <si>
    <t>Total Impressions -10s
 (Mn) /  FCT/ Exposures</t>
  </si>
  <si>
    <t>HH + CTV + LTV</t>
  </si>
  <si>
    <t>In Show</t>
  </si>
  <si>
    <t>Studio Branding - PPL</t>
  </si>
  <si>
    <t>-</t>
  </si>
  <si>
    <t>Verbal Mention</t>
  </si>
  <si>
    <t>Upto 2s</t>
  </si>
  <si>
    <t>HH</t>
  </si>
  <si>
    <t>Live+PPL</t>
  </si>
  <si>
    <t>Mid Rolls</t>
  </si>
  <si>
    <t>CTV</t>
  </si>
  <si>
    <t>Linear TV (SD+HD)</t>
  </si>
  <si>
    <t>FCT - Ind + KO</t>
  </si>
  <si>
    <t>FCT - Non Ind</t>
  </si>
  <si>
    <t>SUPs - Ind + KO</t>
  </si>
  <si>
    <t>Upto 5s</t>
  </si>
  <si>
    <t>SUPs - Non Ind</t>
  </si>
  <si>
    <t>Promo Tags &amp; Logo presence on End plates</t>
  </si>
  <si>
    <t>Co Powered By PPL Partner - HH + CTV + LTV</t>
  </si>
  <si>
    <t>HH + CTV</t>
  </si>
  <si>
    <t>Mid Rolls/Pre Rolls</t>
  </si>
  <si>
    <t>Co Presenting PPL Partner - HH +CTV</t>
  </si>
  <si>
    <t>Co Presenting PPL Partner - LTV</t>
  </si>
  <si>
    <t>Associate PPL Partner - HH + CTV</t>
  </si>
  <si>
    <t>Associate PPL Partner - LTV</t>
  </si>
  <si>
    <t>PPL show will be common across LTV, Digital</t>
  </si>
  <si>
    <t>For FT pricing, Impressions dispersion to be followed in Ind +KO to Non India matches as per 70% - 30%.</t>
  </si>
  <si>
    <t>This package is subject to ICC / Jiostar guidelines.</t>
  </si>
  <si>
    <t>Matches count and PPL Days is subject to final schedule from Board / channel broadcast plan &amp; the days / FCT may change accordingly</t>
  </si>
  <si>
    <t>Billing will be only as per STAR India Pvt. Ltd reporting, numbers only; 3rd party trackers should be placed only to track overall numbers</t>
  </si>
  <si>
    <t xml:space="preserve">All pricing/costs are Net to STAR India Pvt. Ltd </t>
  </si>
  <si>
    <t>ICC WCT 2027 | Highlights Partner | HH Web + CTV</t>
  </si>
  <si>
    <t>No. of Matches/ Match Days</t>
  </si>
  <si>
    <t>Impressions (Mn) / FCT (sec) / Exposures</t>
  </si>
  <si>
    <t>HHW</t>
  </si>
  <si>
    <t>All</t>
  </si>
  <si>
    <t>Video MR/ PR Imp (mn) - 10 sec</t>
  </si>
  <si>
    <t>Fence / Frame / Social Banner</t>
  </si>
  <si>
    <t>1 SUP per video</t>
  </si>
  <si>
    <t>Branded slate</t>
  </si>
  <si>
    <t>Voice over</t>
  </si>
  <si>
    <t>Net Cost (Cr)</t>
  </si>
  <si>
    <t>Tray costs are additional, and not included in the above</t>
  </si>
  <si>
    <t>Video impressions to be consumed on HLs and other VODs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</si>
</sst>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</font>
    <font>
      <sz val="11"/>
      <color rgb="FFFFFFFF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4"/>
      <color rgb="FF980000"/>
      <name val="Calibri"/>
      <family val="2"/>
    </font>
    <font>
      <sz val="11"/>
      <color rgb="FF000000"/>
      <name val="Calibri"/>
      <family val="2"/>
    </font>
    <font>
      <i/>
      <sz val="10"/>
      <color theme="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Arial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</font>
    <font>
      <i/>
      <sz val="11"/>
      <color rgb="FF999999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10044A"/>
        <bgColor rgb="FF10044A"/>
      </patternFill>
    </fill>
    <fill>
      <patternFill patternType="solid">
        <fgColor rgb="FFAA54FF"/>
        <bgColor rgb="FFAA54FF"/>
      </patternFill>
    </fill>
    <fill>
      <patternFill patternType="solid">
        <fgColor rgb="FF55F79D"/>
        <bgColor rgb="FF55F79D"/>
      </patternFill>
    </fill>
    <fill>
      <patternFill patternType="solid">
        <fgColor rgb="FFEDEDED"/>
        <bgColor rgb="FFEDEDED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9900FF"/>
        <bgColor rgb="FF9900FF"/>
      </patternFill>
    </fill>
    <fill>
      <patternFill patternType="solid">
        <fgColor rgb="FFFAF9F9"/>
        <bgColor rgb="FFFAF9F9"/>
      </patternFill>
    </fill>
    <fill>
      <patternFill patternType="solid">
        <fgColor rgb="FFF3F3F3"/>
        <bgColor rgb="FFF3F3F3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dotted">
        <color rgb="FF000000"/>
      </top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000000"/>
      </top>
      <bottom style="dotted">
        <color rgb="FFFFFFFF"/>
      </bottom>
      <diagonal/>
    </border>
    <border>
      <left style="thin">
        <color rgb="FFFFFFFF"/>
      </left>
      <right style="thin">
        <color rgb="FF000000"/>
      </right>
      <top style="dotted">
        <color rgb="FF000000"/>
      </top>
      <bottom style="dotted">
        <color rgb="FFFFFFFF"/>
      </bottom>
      <diagonal/>
    </border>
    <border>
      <left/>
      <right style="dotted">
        <color rgb="FF000000"/>
      </right>
      <top/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FFFFFF"/>
      </top>
      <bottom style="dotted">
        <color rgb="FFFFFFFF"/>
      </bottom>
      <diagonal/>
    </border>
    <border>
      <left style="thin">
        <color rgb="FFFFFFFF"/>
      </left>
      <right style="thin">
        <color rgb="FF000000"/>
      </right>
      <top style="dotted">
        <color rgb="FFFFFFFF"/>
      </top>
      <bottom style="dotted">
        <color rgb="FFFFFFFF"/>
      </bottom>
      <diagonal/>
    </border>
    <border>
      <left/>
      <right style="dotted">
        <color rgb="FF000000"/>
      </right>
      <top style="dotted">
        <color rgb="FFFFFFFF"/>
      </top>
      <bottom style="dotted">
        <color rgb="FFFFFFFF"/>
      </bottom>
      <diagonal/>
    </border>
    <border>
      <left style="thin">
        <color rgb="FF000000"/>
      </left>
      <right style="thin">
        <color rgb="FFFFFFFF"/>
      </right>
      <top style="dotted">
        <color rgb="FFFFFFFF"/>
      </top>
      <bottom style="dotted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FFFFFF"/>
      </top>
      <bottom/>
      <diagonal/>
    </border>
    <border>
      <left style="thin">
        <color rgb="FFFFFFFF"/>
      </left>
      <right style="thin">
        <color rgb="FF000000"/>
      </right>
      <top style="dotted">
        <color rgb="FFFFFFFF"/>
      </top>
      <bottom/>
      <diagonal/>
    </border>
    <border>
      <left style="thin">
        <color rgb="FF000000"/>
      </left>
      <right style="thin">
        <color rgb="FFFFFFFF"/>
      </right>
      <top style="dotted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tted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dotted">
        <color rgb="FFFFFFFF"/>
      </top>
      <bottom style="thin">
        <color rgb="FFFFFFFF"/>
      </bottom>
      <diagonal/>
    </border>
    <border>
      <left/>
      <right style="dotted">
        <color rgb="FF000000"/>
      </right>
      <top style="dotted">
        <color rgb="FFFFFFFF"/>
      </top>
      <bottom/>
      <diagonal/>
    </border>
    <border>
      <left/>
      <right style="dotted">
        <color rgb="FF000000"/>
      </right>
      <top style="dotted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FFFFFF"/>
      </top>
      <bottom style="dotted">
        <color rgb="FFFFFFFF"/>
      </bottom>
      <diagonal/>
    </border>
    <border>
      <left style="thin">
        <color rgb="FF000000"/>
      </left>
      <right style="dotted">
        <color rgb="FF000000"/>
      </right>
      <top style="dotted">
        <color rgb="FFFFFFFF"/>
      </top>
      <bottom/>
      <diagonal/>
    </border>
    <border>
      <left style="thin">
        <color rgb="FF000000"/>
      </left>
      <right style="dotted">
        <color rgb="FF000000"/>
      </right>
      <top style="dotted">
        <color rgb="FFFFFFFF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/>
      <bottom style="dotted">
        <color rgb="FFFFFFFF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 style="dotted">
        <color rgb="FFFFFFFF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1" fillId="2" borderId="2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/>
    </xf>
    <xf numFmtId="1" fontId="5" fillId="5" borderId="0" xfId="0" applyNumberFormat="1" applyFont="1" applyFill="1" applyAlignment="1">
      <alignment horizontal="center"/>
    </xf>
    <xf numFmtId="2" fontId="5" fillId="5" borderId="0" xfId="0" applyNumberFormat="1" applyFont="1" applyFill="1"/>
    <xf numFmtId="2" fontId="5" fillId="5" borderId="0" xfId="0" applyNumberFormat="1" applyFont="1" applyFill="1" applyAlignment="1">
      <alignment horizontal="center"/>
    </xf>
    <xf numFmtId="3" fontId="5" fillId="5" borderId="0" xfId="0" applyNumberFormat="1" applyFont="1" applyFill="1" applyAlignment="1">
      <alignment horizontal="center"/>
    </xf>
    <xf numFmtId="165" fontId="1" fillId="6" borderId="4" xfId="0" applyNumberFormat="1" applyFont="1" applyFill="1" applyBorder="1"/>
    <xf numFmtId="1" fontId="1" fillId="6" borderId="0" xfId="0" applyNumberFormat="1" applyFont="1" applyFill="1"/>
    <xf numFmtId="1" fontId="5" fillId="6" borderId="0" xfId="0" applyNumberFormat="1" applyFont="1" applyFill="1" applyAlignment="1">
      <alignment horizontal="center"/>
    </xf>
    <xf numFmtId="3" fontId="5" fillId="6" borderId="4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1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/>
    </xf>
    <xf numFmtId="1" fontId="5" fillId="5" borderId="10" xfId="0" applyNumberFormat="1" applyFont="1" applyFill="1" applyBorder="1" applyAlignment="1">
      <alignment horizontal="center"/>
    </xf>
    <xf numFmtId="2" fontId="5" fillId="5" borderId="10" xfId="0" applyNumberFormat="1" applyFont="1" applyFill="1" applyBorder="1"/>
    <xf numFmtId="2" fontId="5" fillId="5" borderId="10" xfId="0" applyNumberFormat="1" applyFont="1" applyFill="1" applyBorder="1" applyAlignment="1">
      <alignment horizontal="center"/>
    </xf>
    <xf numFmtId="3" fontId="5" fillId="5" borderId="11" xfId="0" applyNumberFormat="1" applyFont="1" applyFill="1" applyBorder="1" applyAlignment="1">
      <alignment horizontal="center"/>
    </xf>
    <xf numFmtId="3" fontId="5" fillId="5" borderId="5" xfId="0" applyNumberFormat="1" applyFont="1" applyFill="1" applyBorder="1" applyAlignment="1">
      <alignment horizontal="center"/>
    </xf>
    <xf numFmtId="0" fontId="1" fillId="0" borderId="4" xfId="0" applyFont="1" applyBorder="1"/>
    <xf numFmtId="1" fontId="5" fillId="5" borderId="0" xfId="0" applyNumberFormat="1" applyFont="1" applyFill="1"/>
    <xf numFmtId="3" fontId="5" fillId="0" borderId="4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164" fontId="5" fillId="6" borderId="0" xfId="0" applyNumberFormat="1" applyFont="1" applyFill="1" applyAlignment="1">
      <alignment horizontal="center"/>
    </xf>
    <xf numFmtId="0" fontId="8" fillId="0" borderId="0" xfId="0" applyFont="1"/>
    <xf numFmtId="0" fontId="3" fillId="7" borderId="9" xfId="0" applyFont="1" applyFill="1" applyBorder="1" applyAlignment="1">
      <alignment horizontal="left"/>
    </xf>
    <xf numFmtId="0" fontId="1" fillId="7" borderId="10" xfId="0" applyFont="1" applyFill="1" applyBorder="1"/>
    <xf numFmtId="0" fontId="1" fillId="7" borderId="11" xfId="0" applyFont="1" applyFill="1" applyBorder="1"/>
    <xf numFmtId="0" fontId="3" fillId="7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5" fillId="5" borderId="12" xfId="0" applyFont="1" applyFill="1" applyBorder="1"/>
    <xf numFmtId="0" fontId="5" fillId="5" borderId="13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4" fontId="1" fillId="0" borderId="0" xfId="0" applyNumberFormat="1" applyFont="1"/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9" fontId="1" fillId="0" borderId="0" xfId="0" applyNumberFormat="1" applyFont="1"/>
    <xf numFmtId="0" fontId="5" fillId="5" borderId="19" xfId="0" applyFont="1" applyFill="1" applyBorder="1"/>
    <xf numFmtId="0" fontId="5" fillId="5" borderId="0" xfId="0" applyFont="1" applyFill="1" applyAlignment="1">
      <alignment horizontal="center"/>
    </xf>
    <xf numFmtId="4" fontId="5" fillId="0" borderId="18" xfId="0" applyNumberFormat="1" applyFont="1" applyBorder="1" applyAlignment="1">
      <alignment horizontal="center"/>
    </xf>
    <xf numFmtId="166" fontId="1" fillId="0" borderId="0" xfId="0" applyNumberFormat="1" applyFont="1"/>
    <xf numFmtId="0" fontId="1" fillId="5" borderId="16" xfId="0" applyFont="1" applyFill="1" applyBorder="1"/>
    <xf numFmtId="3" fontId="5" fillId="0" borderId="18" xfId="0" applyNumberFormat="1" applyFont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22" xfId="0" applyFont="1" applyFill="1" applyBorder="1"/>
    <xf numFmtId="0" fontId="5" fillId="5" borderId="23" xfId="0" applyFont="1" applyFill="1" applyBorder="1" applyAlignment="1">
      <alignment horizontal="center"/>
    </xf>
    <xf numFmtId="0" fontId="5" fillId="5" borderId="24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" fillId="5" borderId="0" xfId="0" applyFont="1" applyFill="1"/>
    <xf numFmtId="0" fontId="5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5" fillId="5" borderId="4" xfId="0" applyFont="1" applyFill="1" applyBorder="1"/>
    <xf numFmtId="0" fontId="1" fillId="0" borderId="26" xfId="0" applyFont="1" applyBorder="1"/>
    <xf numFmtId="2" fontId="1" fillId="7" borderId="6" xfId="0" applyNumberFormat="1" applyFont="1" applyFill="1" applyBorder="1"/>
    <xf numFmtId="2" fontId="1" fillId="7" borderId="7" xfId="0" applyNumberFormat="1" applyFont="1" applyFill="1" applyBorder="1"/>
    <xf numFmtId="2" fontId="1" fillId="7" borderId="27" xfId="0" applyNumberFormat="1" applyFont="1" applyFill="1" applyBorder="1"/>
    <xf numFmtId="2" fontId="1" fillId="8" borderId="7" xfId="0" applyNumberFormat="1" applyFont="1" applyFill="1" applyBorder="1"/>
    <xf numFmtId="0" fontId="3" fillId="3" borderId="8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3" fontId="5" fillId="0" borderId="28" xfId="0" applyNumberFormat="1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0" fontId="5" fillId="5" borderId="6" xfId="0" applyFont="1" applyFill="1" applyBorder="1"/>
    <xf numFmtId="0" fontId="5" fillId="5" borderId="7" xfId="0" applyFont="1" applyFill="1" applyBorder="1" applyAlignment="1">
      <alignment horizontal="center"/>
    </xf>
    <xf numFmtId="0" fontId="5" fillId="5" borderId="27" xfId="0" applyFont="1" applyFill="1" applyBorder="1" applyAlignment="1">
      <alignment horizontal="center"/>
    </xf>
    <xf numFmtId="3" fontId="5" fillId="0" borderId="30" xfId="0" applyNumberFormat="1" applyFont="1" applyBorder="1" applyAlignment="1">
      <alignment horizontal="center"/>
    </xf>
    <xf numFmtId="0" fontId="1" fillId="7" borderId="6" xfId="0" applyFont="1" applyFill="1" applyBorder="1"/>
    <xf numFmtId="0" fontId="1" fillId="7" borderId="7" xfId="0" applyFont="1" applyFill="1" applyBorder="1"/>
    <xf numFmtId="0" fontId="1" fillId="7" borderId="27" xfId="0" applyFont="1" applyFill="1" applyBorder="1"/>
    <xf numFmtId="2" fontId="1" fillId="8" borderId="6" xfId="0" applyNumberFormat="1" applyFont="1" applyFill="1" applyBorder="1"/>
    <xf numFmtId="165" fontId="5" fillId="0" borderId="18" xfId="0" applyNumberFormat="1" applyFont="1" applyBorder="1" applyAlignment="1">
      <alignment horizontal="center"/>
    </xf>
    <xf numFmtId="4" fontId="5" fillId="0" borderId="31" xfId="0" applyNumberFormat="1" applyFont="1" applyBorder="1" applyAlignment="1">
      <alignment horizontal="center"/>
    </xf>
    <xf numFmtId="0" fontId="5" fillId="5" borderId="32" xfId="0" applyFont="1" applyFill="1" applyBorder="1" applyAlignment="1">
      <alignment horizontal="center"/>
    </xf>
    <xf numFmtId="0" fontId="5" fillId="5" borderId="33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36" xfId="0" applyFont="1" applyFill="1" applyBorder="1" applyAlignment="1">
      <alignment horizontal="center"/>
    </xf>
    <xf numFmtId="3" fontId="5" fillId="0" borderId="37" xfId="0" applyNumberFormat="1" applyFont="1" applyBorder="1" applyAlignment="1">
      <alignment horizontal="center"/>
    </xf>
    <xf numFmtId="2" fontId="1" fillId="7" borderId="0" xfId="0" applyNumberFormat="1" applyFont="1" applyFill="1"/>
    <xf numFmtId="2" fontId="1" fillId="8" borderId="38" xfId="0" applyNumberFormat="1" applyFont="1" applyFill="1" applyBorder="1"/>
    <xf numFmtId="3" fontId="10" fillId="6" borderId="0" xfId="0" applyNumberFormat="1" applyFont="1" applyFill="1"/>
    <xf numFmtId="0" fontId="1" fillId="9" borderId="0" xfId="0" applyFont="1" applyFill="1"/>
    <xf numFmtId="0" fontId="1" fillId="0" borderId="0" xfId="0" applyFont="1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12" fillId="0" borderId="0" xfId="0" applyFont="1"/>
    <xf numFmtId="0" fontId="13" fillId="3" borderId="8" xfId="0" applyFont="1" applyFill="1" applyBorder="1" applyAlignment="1">
      <alignment horizontal="center" vertical="center" wrapText="1"/>
    </xf>
    <xf numFmtId="0" fontId="14" fillId="10" borderId="39" xfId="0" applyFont="1" applyFill="1" applyBorder="1" applyAlignment="1">
      <alignment horizontal="center" vertical="center"/>
    </xf>
    <xf numFmtId="0" fontId="5" fillId="10" borderId="40" xfId="0" applyFont="1" applyFill="1" applyBorder="1" applyAlignment="1">
      <alignment horizontal="center"/>
    </xf>
    <xf numFmtId="164" fontId="5" fillId="10" borderId="40" xfId="0" applyNumberFormat="1" applyFont="1" applyFill="1" applyBorder="1" applyAlignment="1">
      <alignment horizontal="center"/>
    </xf>
    <xf numFmtId="10" fontId="1" fillId="0" borderId="0" xfId="0" applyNumberFormat="1" applyFont="1"/>
    <xf numFmtId="0" fontId="4" fillId="0" borderId="39" xfId="0" applyFont="1" applyBorder="1"/>
    <xf numFmtId="0" fontId="5" fillId="10" borderId="41" xfId="0" applyFont="1" applyFill="1" applyBorder="1" applyAlignment="1">
      <alignment horizontal="center"/>
    </xf>
    <xf numFmtId="164" fontId="5" fillId="10" borderId="41" xfId="0" applyNumberFormat="1" applyFont="1" applyFill="1" applyBorder="1" applyAlignment="1">
      <alignment horizontal="center"/>
    </xf>
    <xf numFmtId="1" fontId="5" fillId="10" borderId="41" xfId="0" applyNumberFormat="1" applyFont="1" applyFill="1" applyBorder="1" applyAlignment="1">
      <alignment horizontal="center"/>
    </xf>
    <xf numFmtId="164" fontId="1" fillId="10" borderId="41" xfId="0" applyNumberFormat="1" applyFont="1" applyFill="1" applyBorder="1"/>
    <xf numFmtId="0" fontId="4" fillId="0" borderId="40" xfId="0" applyFont="1" applyBorder="1"/>
    <xf numFmtId="0" fontId="5" fillId="10" borderId="42" xfId="0" applyFont="1" applyFill="1" applyBorder="1" applyAlignment="1">
      <alignment horizontal="center"/>
    </xf>
    <xf numFmtId="164" fontId="1" fillId="10" borderId="42" xfId="0" applyNumberFormat="1" applyFont="1" applyFill="1" applyBorder="1"/>
    <xf numFmtId="2" fontId="1" fillId="10" borderId="41" xfId="0" applyNumberFormat="1" applyFont="1" applyFill="1" applyBorder="1"/>
    <xf numFmtId="2" fontId="1" fillId="10" borderId="42" xfId="0" applyNumberFormat="1" applyFont="1" applyFill="1" applyBorder="1"/>
    <xf numFmtId="0" fontId="15" fillId="4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1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FB185-EFC9-48FA-A46C-A302AFDDFAEB}">
  <dimension ref="A2:Z55"/>
  <sheetViews>
    <sheetView workbookViewId="0">
      <selection activeCell="I16" sqref="I16"/>
    </sheetView>
  </sheetViews>
  <sheetFormatPr defaultColWidth="12.6640625" defaultRowHeight="14.4" x14ac:dyDescent="0.3"/>
  <cols>
    <col min="1" max="1" width="5" customWidth="1"/>
    <col min="2" max="2" width="12.21875" customWidth="1"/>
    <col min="4" max="4" width="21.21875" customWidth="1"/>
    <col min="7" max="7" width="19.33203125" customWidth="1"/>
    <col min="9" max="9" width="17.33203125" customWidth="1"/>
  </cols>
  <sheetData>
    <row r="2" spans="1:26" ht="15.75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3" t="s">
        <v>1</v>
      </c>
      <c r="C4" s="4"/>
      <c r="D4" s="4"/>
      <c r="E4" s="4"/>
      <c r="F4" s="4"/>
      <c r="G4" s="5" t="s">
        <v>2</v>
      </c>
      <c r="H4" s="6"/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7" t="s">
        <v>3</v>
      </c>
      <c r="C5" s="8" t="s">
        <v>4</v>
      </c>
      <c r="D5" s="9" t="s">
        <v>5</v>
      </c>
      <c r="E5" s="8" t="s">
        <v>6</v>
      </c>
      <c r="F5" s="10" t="s">
        <v>7</v>
      </c>
      <c r="G5" s="11" t="s">
        <v>8</v>
      </c>
      <c r="H5" s="12" t="s">
        <v>9</v>
      </c>
      <c r="I5" s="12" t="s">
        <v>10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13" t="s">
        <v>11</v>
      </c>
      <c r="C6" s="14" t="s">
        <v>12</v>
      </c>
      <c r="D6" s="15" t="s">
        <v>13</v>
      </c>
      <c r="E6" s="16" t="s">
        <v>14</v>
      </c>
      <c r="F6" s="17" t="s">
        <v>15</v>
      </c>
      <c r="G6" s="18"/>
      <c r="H6" s="19"/>
      <c r="I6" s="20">
        <v>239.04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1"/>
      <c r="B7" s="13" t="s">
        <v>11</v>
      </c>
      <c r="C7" s="14" t="s">
        <v>16</v>
      </c>
      <c r="D7" s="15" t="s">
        <v>17</v>
      </c>
      <c r="E7" s="16" t="s">
        <v>18</v>
      </c>
      <c r="F7" s="17" t="s">
        <v>18</v>
      </c>
      <c r="G7" s="21">
        <v>4</v>
      </c>
      <c r="H7" s="20">
        <v>16</v>
      </c>
      <c r="I7" s="20">
        <f>G7*H7</f>
        <v>64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1"/>
      <c r="B8" s="13" t="s">
        <v>19</v>
      </c>
      <c r="C8" s="14" t="s">
        <v>16</v>
      </c>
      <c r="D8" s="15" t="s">
        <v>20</v>
      </c>
      <c r="E8" s="16" t="s">
        <v>14</v>
      </c>
      <c r="F8" s="17" t="s">
        <v>18</v>
      </c>
      <c r="G8" s="18"/>
      <c r="H8" s="19"/>
      <c r="I8" s="20">
        <v>25.6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1"/>
      <c r="B9" s="22"/>
      <c r="C9" s="23"/>
      <c r="D9" s="23"/>
      <c r="E9" s="23"/>
      <c r="F9" s="23"/>
      <c r="G9" s="24"/>
      <c r="H9" s="4"/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"/>
      <c r="B11" s="25" t="s">
        <v>21</v>
      </c>
      <c r="C11" s="26"/>
      <c r="D11" s="26"/>
      <c r="E11" s="26"/>
      <c r="F11" s="26"/>
      <c r="G11" s="5" t="s">
        <v>2</v>
      </c>
      <c r="H11" s="6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27" t="s">
        <v>3</v>
      </c>
      <c r="C12" s="28" t="s">
        <v>4</v>
      </c>
      <c r="D12" s="29" t="s">
        <v>5</v>
      </c>
      <c r="E12" s="28" t="s">
        <v>6</v>
      </c>
      <c r="F12" s="30" t="s">
        <v>7</v>
      </c>
      <c r="G12" s="31" t="s">
        <v>8</v>
      </c>
      <c r="H12" s="32" t="s">
        <v>9</v>
      </c>
      <c r="I12" s="32" t="s">
        <v>10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33" t="s">
        <v>11</v>
      </c>
      <c r="C13" s="34" t="s">
        <v>12</v>
      </c>
      <c r="D13" s="35" t="s">
        <v>13</v>
      </c>
      <c r="E13" s="36" t="s">
        <v>14</v>
      </c>
      <c r="F13" s="37" t="s">
        <v>15</v>
      </c>
      <c r="G13" s="18"/>
      <c r="H13" s="19"/>
      <c r="I13" s="20">
        <v>104.8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13" t="s">
        <v>11</v>
      </c>
      <c r="C14" s="14" t="s">
        <v>16</v>
      </c>
      <c r="D14" s="15" t="s">
        <v>17</v>
      </c>
      <c r="E14" s="16" t="s">
        <v>18</v>
      </c>
      <c r="F14" s="38" t="s">
        <v>18</v>
      </c>
      <c r="G14" s="21">
        <v>4</v>
      </c>
      <c r="H14" s="20">
        <v>16</v>
      </c>
      <c r="I14" s="20">
        <f>G14*H14</f>
        <v>64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22"/>
      <c r="C15" s="23"/>
      <c r="D15" s="23"/>
      <c r="E15" s="23"/>
      <c r="F15" s="23"/>
      <c r="G15" s="24"/>
      <c r="H15" s="4"/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3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25" t="str">
        <f>$D$1 &amp; "| Co-Presenting Partner | LTV"</f>
        <v>| Co-Presenting Partner | LTV</v>
      </c>
      <c r="C17" s="26"/>
      <c r="D17" s="26"/>
      <c r="E17" s="26"/>
      <c r="F17" s="26"/>
      <c r="G17" s="5" t="s">
        <v>2</v>
      </c>
      <c r="H17" s="6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27" t="s">
        <v>3</v>
      </c>
      <c r="C18" s="28" t="s">
        <v>4</v>
      </c>
      <c r="D18" s="29" t="s">
        <v>5</v>
      </c>
      <c r="E18" s="28" t="s">
        <v>6</v>
      </c>
      <c r="F18" s="28" t="s">
        <v>7</v>
      </c>
      <c r="G18" s="31" t="s">
        <v>22</v>
      </c>
      <c r="H18" s="32" t="s">
        <v>23</v>
      </c>
      <c r="I18" s="32" t="s">
        <v>24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3" t="s">
        <v>11</v>
      </c>
      <c r="C19" s="14" t="s">
        <v>12</v>
      </c>
      <c r="D19" s="40" t="s">
        <v>25</v>
      </c>
      <c r="E19" s="16" t="s">
        <v>18</v>
      </c>
      <c r="F19" s="17" t="s">
        <v>15</v>
      </c>
      <c r="G19" s="41">
        <v>260</v>
      </c>
      <c r="H19" s="42">
        <v>6</v>
      </c>
      <c r="I19" s="42">
        <f t="shared" ref="I19:I26" si="0">G19*H19</f>
        <v>1560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3" t="s">
        <v>11</v>
      </c>
      <c r="C20" s="14" t="s">
        <v>12</v>
      </c>
      <c r="D20" s="40" t="s">
        <v>26</v>
      </c>
      <c r="E20" s="16" t="s">
        <v>18</v>
      </c>
      <c r="F20" s="17" t="s">
        <v>15</v>
      </c>
      <c r="G20" s="41">
        <f>G19</f>
        <v>260</v>
      </c>
      <c r="H20" s="42">
        <v>10</v>
      </c>
      <c r="I20" s="42">
        <f t="shared" si="0"/>
        <v>2600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3" t="s">
        <v>11</v>
      </c>
      <c r="C21" s="14" t="s">
        <v>16</v>
      </c>
      <c r="D21" s="15" t="s">
        <v>27</v>
      </c>
      <c r="E21" s="16" t="s">
        <v>18</v>
      </c>
      <c r="F21" s="17" t="s">
        <v>18</v>
      </c>
      <c r="G21" s="41">
        <f>G14</f>
        <v>4</v>
      </c>
      <c r="H21" s="42">
        <f t="shared" ref="H21:H22" si="1">H19</f>
        <v>6</v>
      </c>
      <c r="I21" s="42">
        <f t="shared" si="0"/>
        <v>24</v>
      </c>
      <c r="J21" s="1"/>
      <c r="K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3" t="s">
        <v>11</v>
      </c>
      <c r="C22" s="14" t="s">
        <v>16</v>
      </c>
      <c r="D22" s="15" t="s">
        <v>28</v>
      </c>
      <c r="E22" s="16" t="s">
        <v>18</v>
      </c>
      <c r="F22" s="17" t="s">
        <v>18</v>
      </c>
      <c r="G22" s="41">
        <v>4</v>
      </c>
      <c r="H22" s="42">
        <f t="shared" si="1"/>
        <v>10</v>
      </c>
      <c r="I22" s="42">
        <f t="shared" si="0"/>
        <v>40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3" t="s">
        <v>29</v>
      </c>
      <c r="C23" s="14" t="s">
        <v>12</v>
      </c>
      <c r="D23" s="40" t="s">
        <v>30</v>
      </c>
      <c r="E23" s="16" t="s">
        <v>18</v>
      </c>
      <c r="F23" s="17" t="s">
        <v>15</v>
      </c>
      <c r="G23" s="41">
        <v>40</v>
      </c>
      <c r="H23" s="42">
        <f t="shared" ref="H23:H24" si="2">H19</f>
        <v>6</v>
      </c>
      <c r="I23" s="42">
        <f t="shared" si="0"/>
        <v>240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3" t="s">
        <v>29</v>
      </c>
      <c r="C24" s="14" t="s">
        <v>12</v>
      </c>
      <c r="D24" s="40" t="s">
        <v>31</v>
      </c>
      <c r="E24" s="16" t="s">
        <v>18</v>
      </c>
      <c r="F24" s="17" t="s">
        <v>15</v>
      </c>
      <c r="G24" s="41">
        <v>40</v>
      </c>
      <c r="H24" s="42">
        <f t="shared" si="2"/>
        <v>10</v>
      </c>
      <c r="I24" s="42">
        <f t="shared" si="0"/>
        <v>400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3" t="s">
        <v>32</v>
      </c>
      <c r="C25" s="14" t="s">
        <v>12</v>
      </c>
      <c r="D25" s="40" t="s">
        <v>33</v>
      </c>
      <c r="E25" s="16" t="s">
        <v>18</v>
      </c>
      <c r="F25" s="17" t="s">
        <v>15</v>
      </c>
      <c r="G25" s="41">
        <v>40</v>
      </c>
      <c r="H25" s="42">
        <v>6</v>
      </c>
      <c r="I25" s="42">
        <f t="shared" si="0"/>
        <v>240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3" t="s">
        <v>32</v>
      </c>
      <c r="C26" s="14" t="s">
        <v>12</v>
      </c>
      <c r="D26" s="40" t="s">
        <v>34</v>
      </c>
      <c r="E26" s="16" t="s">
        <v>18</v>
      </c>
      <c r="F26" s="17" t="s">
        <v>15</v>
      </c>
      <c r="G26" s="41">
        <v>40</v>
      </c>
      <c r="H26" s="42">
        <v>8</v>
      </c>
      <c r="I26" s="42">
        <f t="shared" si="0"/>
        <v>320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22"/>
      <c r="C27" s="23"/>
      <c r="D27" s="23"/>
      <c r="E27" s="23"/>
      <c r="F27" s="23"/>
      <c r="G27" s="2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43" t="s">
        <v>35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44" t="s">
        <v>36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44" t="s">
        <v>37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44" t="s">
        <v>38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44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44" t="s">
        <v>40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44" t="s">
        <v>41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44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44" t="s">
        <v>43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44" t="s">
        <v>44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44" t="s">
        <v>45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44" t="s">
        <v>46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44" t="s">
        <v>47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44" t="s">
        <v>48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44" t="s">
        <v>49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44" t="s">
        <v>50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44" t="s">
        <v>51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44" t="s">
        <v>52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44" t="s">
        <v>53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44" t="s">
        <v>54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44" t="s">
        <v>55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44" t="s">
        <v>56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44" t="s">
        <v>57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44" t="s">
        <v>58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44" t="s">
        <v>59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44" t="s">
        <v>60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</sheetData>
  <mergeCells count="3">
    <mergeCell ref="G4:I4"/>
    <mergeCell ref="G11:I11"/>
    <mergeCell ref="G17:I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9121-F52F-4941-80AF-EAB4A676DEBE}">
  <dimension ref="A2:Z55"/>
  <sheetViews>
    <sheetView workbookViewId="0">
      <selection activeCell="K17" sqref="K17"/>
    </sheetView>
  </sheetViews>
  <sheetFormatPr defaultColWidth="12.6640625" defaultRowHeight="14.4" x14ac:dyDescent="0.3"/>
  <cols>
    <col min="1" max="1" width="5" customWidth="1"/>
    <col min="2" max="2" width="12.21875" customWidth="1"/>
    <col min="4" max="4" width="21.21875" customWidth="1"/>
    <col min="7" max="7" width="19.33203125" customWidth="1"/>
    <col min="9" max="9" width="17.33203125" customWidth="1"/>
  </cols>
  <sheetData>
    <row r="2" spans="1:26" ht="15.75" customHeight="1" x14ac:dyDescent="0.3">
      <c r="A2" s="1"/>
      <c r="B2" s="2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3" t="s">
        <v>62</v>
      </c>
      <c r="C4" s="4"/>
      <c r="D4" s="4"/>
      <c r="E4" s="4"/>
      <c r="F4" s="4"/>
      <c r="G4" s="5" t="s">
        <v>2</v>
      </c>
      <c r="H4" s="6"/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"/>
      <c r="B5" s="7" t="s">
        <v>3</v>
      </c>
      <c r="C5" s="8" t="s">
        <v>4</v>
      </c>
      <c r="D5" s="9" t="s">
        <v>5</v>
      </c>
      <c r="E5" s="8" t="s">
        <v>6</v>
      </c>
      <c r="F5" s="10" t="s">
        <v>7</v>
      </c>
      <c r="G5" s="11" t="s">
        <v>8</v>
      </c>
      <c r="H5" s="12" t="s">
        <v>9</v>
      </c>
      <c r="I5" s="12" t="s">
        <v>10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"/>
      <c r="B6" s="13" t="s">
        <v>11</v>
      </c>
      <c r="C6" s="14" t="s">
        <v>12</v>
      </c>
      <c r="D6" s="15" t="s">
        <v>13</v>
      </c>
      <c r="E6" s="16" t="s">
        <v>14</v>
      </c>
      <c r="F6" s="17" t="s">
        <v>15</v>
      </c>
      <c r="G6" s="18"/>
      <c r="H6" s="19"/>
      <c r="I6" s="45">
        <v>185.6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1"/>
      <c r="B7" s="13" t="s">
        <v>11</v>
      </c>
      <c r="C7" s="14" t="s">
        <v>16</v>
      </c>
      <c r="D7" s="15" t="s">
        <v>17</v>
      </c>
      <c r="E7" s="16" t="s">
        <v>18</v>
      </c>
      <c r="F7" s="17" t="s">
        <v>18</v>
      </c>
      <c r="G7" s="21">
        <v>2</v>
      </c>
      <c r="H7" s="20">
        <v>16</v>
      </c>
      <c r="I7" s="20">
        <f>G7*H7</f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1"/>
      <c r="B8" s="13" t="s">
        <v>19</v>
      </c>
      <c r="C8" s="14" t="s">
        <v>16</v>
      </c>
      <c r="D8" s="15" t="s">
        <v>20</v>
      </c>
      <c r="E8" s="16" t="s">
        <v>14</v>
      </c>
      <c r="F8" s="17" t="s">
        <v>18</v>
      </c>
      <c r="G8" s="18"/>
      <c r="H8" s="19"/>
      <c r="I8" s="20">
        <v>13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1"/>
      <c r="B9" s="22"/>
      <c r="C9" s="23"/>
      <c r="D9" s="23"/>
      <c r="E9" s="23"/>
      <c r="F9" s="23"/>
      <c r="G9" s="24"/>
      <c r="H9" s="4"/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"/>
      <c r="B11" s="25" t="s">
        <v>63</v>
      </c>
      <c r="C11" s="26"/>
      <c r="D11" s="26"/>
      <c r="E11" s="26"/>
      <c r="F11" s="26"/>
      <c r="G11" s="5" t="s">
        <v>2</v>
      </c>
      <c r="H11" s="6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27" t="s">
        <v>3</v>
      </c>
      <c r="C12" s="28" t="s">
        <v>4</v>
      </c>
      <c r="D12" s="29" t="s">
        <v>5</v>
      </c>
      <c r="E12" s="28" t="s">
        <v>6</v>
      </c>
      <c r="F12" s="30" t="s">
        <v>7</v>
      </c>
      <c r="G12" s="31" t="s">
        <v>8</v>
      </c>
      <c r="H12" s="32" t="s">
        <v>9</v>
      </c>
      <c r="I12" s="32" t="s">
        <v>10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33" t="s">
        <v>11</v>
      </c>
      <c r="C13" s="34" t="s">
        <v>12</v>
      </c>
      <c r="D13" s="35" t="s">
        <v>13</v>
      </c>
      <c r="E13" s="36" t="s">
        <v>14</v>
      </c>
      <c r="F13" s="37" t="s">
        <v>15</v>
      </c>
      <c r="G13" s="18"/>
      <c r="H13" s="19"/>
      <c r="I13" s="20">
        <v>74.56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13" t="s">
        <v>11</v>
      </c>
      <c r="C14" s="14" t="s">
        <v>16</v>
      </c>
      <c r="D14" s="15" t="s">
        <v>17</v>
      </c>
      <c r="E14" s="16" t="s">
        <v>18</v>
      </c>
      <c r="F14" s="38" t="s">
        <v>18</v>
      </c>
      <c r="G14" s="21">
        <v>2</v>
      </c>
      <c r="H14" s="20">
        <v>16</v>
      </c>
      <c r="I14" s="20">
        <f>G14*H14</f>
        <v>32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22"/>
      <c r="C15" s="23"/>
      <c r="D15" s="23"/>
      <c r="E15" s="23"/>
      <c r="F15" s="23"/>
      <c r="G15" s="24"/>
      <c r="H15" s="4"/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3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25" t="str">
        <f>$D$1 &amp; "| Associate Partner | LTV"</f>
        <v>| Associate Partner | LTV</v>
      </c>
      <c r="C17" s="26"/>
      <c r="D17" s="26"/>
      <c r="E17" s="26"/>
      <c r="F17" s="26"/>
      <c r="G17" s="5" t="s">
        <v>2</v>
      </c>
      <c r="H17" s="6"/>
      <c r="I17" s="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27" t="s">
        <v>3</v>
      </c>
      <c r="C18" s="28" t="s">
        <v>4</v>
      </c>
      <c r="D18" s="29" t="s">
        <v>5</v>
      </c>
      <c r="E18" s="28" t="s">
        <v>6</v>
      </c>
      <c r="F18" s="28" t="s">
        <v>7</v>
      </c>
      <c r="G18" s="31" t="s">
        <v>22</v>
      </c>
      <c r="H18" s="32" t="s">
        <v>23</v>
      </c>
      <c r="I18" s="32" t="s">
        <v>24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3" t="s">
        <v>11</v>
      </c>
      <c r="C19" s="14" t="s">
        <v>12</v>
      </c>
      <c r="D19" s="40" t="s">
        <v>25</v>
      </c>
      <c r="E19" s="16" t="s">
        <v>18</v>
      </c>
      <c r="F19" s="17" t="s">
        <v>15</v>
      </c>
      <c r="G19" s="41">
        <v>200</v>
      </c>
      <c r="H19" s="42">
        <v>6</v>
      </c>
      <c r="I19" s="42">
        <f t="shared" ref="I19:I26" si="0">G19*H19</f>
        <v>1200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3" t="s">
        <v>11</v>
      </c>
      <c r="C20" s="14" t="s">
        <v>12</v>
      </c>
      <c r="D20" s="40" t="s">
        <v>26</v>
      </c>
      <c r="E20" s="16" t="s">
        <v>18</v>
      </c>
      <c r="F20" s="17" t="s">
        <v>15</v>
      </c>
      <c r="G20" s="41">
        <f>G19</f>
        <v>200</v>
      </c>
      <c r="H20" s="42">
        <v>10</v>
      </c>
      <c r="I20" s="42">
        <f t="shared" si="0"/>
        <v>2000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3" t="s">
        <v>11</v>
      </c>
      <c r="C21" s="14" t="s">
        <v>16</v>
      </c>
      <c r="D21" s="15" t="s">
        <v>27</v>
      </c>
      <c r="E21" s="16" t="s">
        <v>18</v>
      </c>
      <c r="F21" s="17" t="s">
        <v>18</v>
      </c>
      <c r="G21" s="41">
        <v>2</v>
      </c>
      <c r="H21" s="42">
        <f t="shared" ref="H21:H22" si="1">H19</f>
        <v>6</v>
      </c>
      <c r="I21" s="42">
        <f t="shared" si="0"/>
        <v>12</v>
      </c>
      <c r="J21" s="1"/>
      <c r="K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3" t="s">
        <v>11</v>
      </c>
      <c r="C22" s="14" t="s">
        <v>16</v>
      </c>
      <c r="D22" s="15" t="s">
        <v>28</v>
      </c>
      <c r="E22" s="16" t="s">
        <v>18</v>
      </c>
      <c r="F22" s="17" t="s">
        <v>18</v>
      </c>
      <c r="G22" s="41">
        <f>G21</f>
        <v>2</v>
      </c>
      <c r="H22" s="42">
        <f t="shared" si="1"/>
        <v>10</v>
      </c>
      <c r="I22" s="42">
        <f t="shared" si="0"/>
        <v>20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3" t="s">
        <v>29</v>
      </c>
      <c r="C23" s="14" t="s">
        <v>12</v>
      </c>
      <c r="D23" s="40" t="s">
        <v>30</v>
      </c>
      <c r="E23" s="16" t="s">
        <v>18</v>
      </c>
      <c r="F23" s="17" t="s">
        <v>15</v>
      </c>
      <c r="G23" s="41">
        <v>30</v>
      </c>
      <c r="H23" s="42">
        <f t="shared" ref="H23:H24" si="2">H19</f>
        <v>6</v>
      </c>
      <c r="I23" s="42">
        <f t="shared" si="0"/>
        <v>180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3" t="s">
        <v>29</v>
      </c>
      <c r="C24" s="14" t="s">
        <v>12</v>
      </c>
      <c r="D24" s="40" t="s">
        <v>31</v>
      </c>
      <c r="E24" s="16" t="s">
        <v>18</v>
      </c>
      <c r="F24" s="17" t="s">
        <v>15</v>
      </c>
      <c r="G24" s="41">
        <f>G23</f>
        <v>30</v>
      </c>
      <c r="H24" s="42">
        <f t="shared" si="2"/>
        <v>10</v>
      </c>
      <c r="I24" s="42">
        <f t="shared" si="0"/>
        <v>300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3" t="s">
        <v>32</v>
      </c>
      <c r="C25" s="14" t="s">
        <v>12</v>
      </c>
      <c r="D25" s="40" t="s">
        <v>33</v>
      </c>
      <c r="E25" s="16" t="s">
        <v>18</v>
      </c>
      <c r="F25" s="17" t="s">
        <v>15</v>
      </c>
      <c r="G25" s="41">
        <v>20</v>
      </c>
      <c r="H25" s="42">
        <v>6</v>
      </c>
      <c r="I25" s="42">
        <f t="shared" si="0"/>
        <v>120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3" t="s">
        <v>32</v>
      </c>
      <c r="C26" s="14" t="s">
        <v>12</v>
      </c>
      <c r="D26" s="40" t="s">
        <v>34</v>
      </c>
      <c r="E26" s="16" t="s">
        <v>18</v>
      </c>
      <c r="F26" s="17" t="s">
        <v>15</v>
      </c>
      <c r="G26" s="41">
        <f>G25</f>
        <v>20</v>
      </c>
      <c r="H26" s="42">
        <v>8</v>
      </c>
      <c r="I26" s="42">
        <f t="shared" si="0"/>
        <v>160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22"/>
      <c r="C27" s="23"/>
      <c r="D27" s="23"/>
      <c r="E27" s="23"/>
      <c r="F27" s="23"/>
      <c r="G27" s="2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43" t="s">
        <v>35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44" t="s">
        <v>36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44" t="s">
        <v>37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44" t="s">
        <v>38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44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44" t="s">
        <v>40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44" t="s">
        <v>41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44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44" t="s">
        <v>43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44" t="s">
        <v>44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44" t="s">
        <v>45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44" t="s">
        <v>46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44" t="s">
        <v>47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44" t="s">
        <v>48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44" t="s">
        <v>49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44" t="s">
        <v>50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44" t="s">
        <v>51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44" t="s">
        <v>52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44" t="s">
        <v>53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44" t="s">
        <v>54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44" t="s">
        <v>55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44" t="s">
        <v>56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44" t="s">
        <v>57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44" t="s">
        <v>58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44" t="s">
        <v>59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44" t="s">
        <v>60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</sheetData>
  <mergeCells count="3">
    <mergeCell ref="G4:I4"/>
    <mergeCell ref="G11:I11"/>
    <mergeCell ref="G17:I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317E-EE55-4703-8238-DAD8D81522AC}">
  <dimension ref="A1:X979"/>
  <sheetViews>
    <sheetView workbookViewId="0">
      <selection sqref="A1:XFD1048576"/>
    </sheetView>
  </sheetViews>
  <sheetFormatPr defaultColWidth="12.6640625" defaultRowHeight="14.4" x14ac:dyDescent="0.3"/>
  <cols>
    <col min="1" max="1" width="4.44140625" customWidth="1"/>
    <col min="2" max="2" width="24.33203125" customWidth="1"/>
    <col min="5" max="5" width="20" customWidth="1"/>
    <col min="8" max="8" width="16.5546875" bestFit="1" customWidth="1"/>
  </cols>
  <sheetData>
    <row r="1" spans="1:24" ht="15.75" customHeight="1" x14ac:dyDescent="0.35">
      <c r="A1" s="1"/>
      <c r="B1" s="4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3">
      <c r="A2" s="1"/>
      <c r="B2" s="47" t="s">
        <v>64</v>
      </c>
      <c r="C2" s="48"/>
      <c r="D2" s="48"/>
      <c r="E2" s="48"/>
      <c r="F2" s="48"/>
      <c r="G2" s="49"/>
      <c r="H2" s="50" t="s">
        <v>65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3">
      <c r="A3" s="1"/>
      <c r="B3" s="27" t="s">
        <v>66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51" t="s">
        <v>67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customHeight="1" x14ac:dyDescent="0.3">
      <c r="A4" s="1"/>
      <c r="B4" s="52" t="s">
        <v>68</v>
      </c>
      <c r="C4" s="53" t="s">
        <v>32</v>
      </c>
      <c r="D4" s="53" t="s">
        <v>69</v>
      </c>
      <c r="E4" s="53" t="s">
        <v>70</v>
      </c>
      <c r="F4" s="53" t="s">
        <v>14</v>
      </c>
      <c r="G4" s="54" t="s">
        <v>18</v>
      </c>
      <c r="H4" s="55" t="s">
        <v>71</v>
      </c>
      <c r="I4" s="1"/>
      <c r="J4" s="5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3">
      <c r="A5" s="1"/>
      <c r="B5" s="52" t="s">
        <v>68</v>
      </c>
      <c r="C5" s="57" t="s">
        <v>32</v>
      </c>
      <c r="D5" s="57" t="s">
        <v>69</v>
      </c>
      <c r="E5" s="57" t="s">
        <v>72</v>
      </c>
      <c r="F5" s="57" t="s">
        <v>14</v>
      </c>
      <c r="G5" s="58" t="s">
        <v>73</v>
      </c>
      <c r="H5" s="59" t="s">
        <v>71</v>
      </c>
      <c r="I5" s="1"/>
      <c r="J5" s="60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3">
      <c r="A6" s="1"/>
      <c r="B6" s="61" t="s">
        <v>74</v>
      </c>
      <c r="C6" s="62" t="s">
        <v>75</v>
      </c>
      <c r="D6" s="57" t="s">
        <v>12</v>
      </c>
      <c r="E6" s="57" t="s">
        <v>76</v>
      </c>
      <c r="F6" s="57" t="s">
        <v>14</v>
      </c>
      <c r="G6" s="58">
        <v>10</v>
      </c>
      <c r="H6" s="63" t="e">
        <f>#REF!/#REF!*10^4</f>
        <v>#REF!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customHeight="1" x14ac:dyDescent="0.3">
      <c r="A7" s="1"/>
      <c r="B7" s="61" t="s">
        <v>77</v>
      </c>
      <c r="C7" s="62" t="s">
        <v>75</v>
      </c>
      <c r="D7" s="57" t="s">
        <v>12</v>
      </c>
      <c r="E7" s="57" t="s">
        <v>76</v>
      </c>
      <c r="F7" s="57" t="s">
        <v>14</v>
      </c>
      <c r="G7" s="58">
        <v>10</v>
      </c>
      <c r="H7" s="63" t="e">
        <f>#REF!/#REF!*10^4</f>
        <v>#REF!</v>
      </c>
      <c r="I7" s="1"/>
      <c r="J7" s="6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customHeight="1" x14ac:dyDescent="0.3">
      <c r="A8" s="1"/>
      <c r="B8" s="61" t="s">
        <v>74</v>
      </c>
      <c r="C8" s="57" t="s">
        <v>32</v>
      </c>
      <c r="D8" s="57" t="s">
        <v>16</v>
      </c>
      <c r="E8" s="57" t="s">
        <v>17</v>
      </c>
      <c r="F8" s="57" t="s">
        <v>14</v>
      </c>
      <c r="G8" s="58" t="s">
        <v>18</v>
      </c>
      <c r="H8" s="59">
        <f>14*4</f>
        <v>56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customHeight="1" x14ac:dyDescent="0.3">
      <c r="A9" s="1"/>
      <c r="B9" s="61" t="s">
        <v>77</v>
      </c>
      <c r="C9" s="57" t="s">
        <v>32</v>
      </c>
      <c r="D9" s="57" t="s">
        <v>16</v>
      </c>
      <c r="E9" s="57" t="s">
        <v>17</v>
      </c>
      <c r="F9" s="57" t="s">
        <v>14</v>
      </c>
      <c r="G9" s="58" t="s">
        <v>18</v>
      </c>
      <c r="H9" s="59">
        <f>H8</f>
        <v>56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customHeight="1" x14ac:dyDescent="0.3">
      <c r="A10" s="1"/>
      <c r="B10" s="61" t="s">
        <v>78</v>
      </c>
      <c r="C10" s="57" t="s">
        <v>32</v>
      </c>
      <c r="D10" s="57" t="s">
        <v>12</v>
      </c>
      <c r="E10" s="57" t="s">
        <v>79</v>
      </c>
      <c r="F10" s="65"/>
      <c r="G10" s="58">
        <v>10</v>
      </c>
      <c r="H10" s="66">
        <f>6*120</f>
        <v>720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customHeight="1" x14ac:dyDescent="0.3">
      <c r="A11" s="1"/>
      <c r="B11" s="61" t="s">
        <v>78</v>
      </c>
      <c r="C11" s="57" t="s">
        <v>32</v>
      </c>
      <c r="D11" s="57" t="s">
        <v>12</v>
      </c>
      <c r="E11" s="67" t="s">
        <v>80</v>
      </c>
      <c r="F11" s="67"/>
      <c r="G11" s="68"/>
      <c r="H11" s="59">
        <f>8*120</f>
        <v>960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x14ac:dyDescent="0.3">
      <c r="A12" s="1"/>
      <c r="B12" s="69" t="s">
        <v>78</v>
      </c>
      <c r="C12" s="70" t="s">
        <v>32</v>
      </c>
      <c r="D12" s="70" t="s">
        <v>16</v>
      </c>
      <c r="E12" s="70" t="s">
        <v>81</v>
      </c>
      <c r="F12" s="70" t="s">
        <v>18</v>
      </c>
      <c r="G12" s="71" t="s">
        <v>82</v>
      </c>
      <c r="H12" s="59">
        <f>6*4</f>
        <v>24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x14ac:dyDescent="0.3">
      <c r="A13" s="1"/>
      <c r="B13" s="69" t="s">
        <v>78</v>
      </c>
      <c r="C13" s="70" t="s">
        <v>32</v>
      </c>
      <c r="D13" s="70" t="s">
        <v>16</v>
      </c>
      <c r="E13" s="70" t="s">
        <v>83</v>
      </c>
      <c r="F13" s="70" t="s">
        <v>18</v>
      </c>
      <c r="G13" s="71" t="s">
        <v>82</v>
      </c>
      <c r="H13" s="72">
        <f>8*4</f>
        <v>32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3">
      <c r="A14" s="1"/>
      <c r="B14" s="69" t="s">
        <v>78</v>
      </c>
      <c r="C14" s="62" t="s">
        <v>11</v>
      </c>
      <c r="D14" s="62" t="s">
        <v>12</v>
      </c>
      <c r="E14" s="57" t="s">
        <v>79</v>
      </c>
      <c r="F14" s="73"/>
      <c r="G14" s="74">
        <v>10</v>
      </c>
      <c r="H14" s="72">
        <f>6*40</f>
        <v>240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3">
      <c r="A15" s="1"/>
      <c r="B15" s="69" t="s">
        <v>78</v>
      </c>
      <c r="C15" s="62" t="s">
        <v>11</v>
      </c>
      <c r="D15" s="62" t="s">
        <v>12</v>
      </c>
      <c r="E15" s="67" t="s">
        <v>80</v>
      </c>
      <c r="F15" s="73"/>
      <c r="G15" s="75"/>
      <c r="H15" s="72">
        <f>10*40</f>
        <v>400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3">
      <c r="A16" s="1"/>
      <c r="B16" s="76" t="s">
        <v>84</v>
      </c>
      <c r="C16" s="73"/>
      <c r="D16" s="73"/>
      <c r="E16" s="73"/>
      <c r="F16" s="73"/>
      <c r="G16" s="75"/>
      <c r="H16" s="7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1"/>
      <c r="B17" s="78"/>
      <c r="C17" s="79"/>
      <c r="D17" s="79"/>
      <c r="E17" s="79"/>
      <c r="F17" s="79"/>
      <c r="G17" s="80"/>
      <c r="H17" s="8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5">
      <c r="A20" s="1"/>
      <c r="B20" s="4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47" t="s">
        <v>85</v>
      </c>
      <c r="C21" s="48"/>
      <c r="D21" s="48"/>
      <c r="E21" s="48"/>
      <c r="F21" s="48"/>
      <c r="G21" s="49"/>
      <c r="H21" s="50" t="s">
        <v>65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27" t="s">
        <v>66</v>
      </c>
      <c r="C22" s="27" t="s">
        <v>3</v>
      </c>
      <c r="D22" s="27" t="s">
        <v>4</v>
      </c>
      <c r="E22" s="27" t="s">
        <v>5</v>
      </c>
      <c r="F22" s="27" t="s">
        <v>6</v>
      </c>
      <c r="G22" s="82" t="s">
        <v>7</v>
      </c>
      <c r="H22" s="51" t="s">
        <v>67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52" t="s">
        <v>86</v>
      </c>
      <c r="C23" s="53" t="s">
        <v>32</v>
      </c>
      <c r="D23" s="53" t="s">
        <v>69</v>
      </c>
      <c r="E23" s="53" t="s">
        <v>70</v>
      </c>
      <c r="F23" s="53" t="s">
        <v>14</v>
      </c>
      <c r="G23" s="54" t="s">
        <v>18</v>
      </c>
      <c r="H23" s="55" t="s">
        <v>71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">
      <c r="A24" s="1"/>
      <c r="B24" s="61" t="s">
        <v>86</v>
      </c>
      <c r="C24" s="57" t="s">
        <v>32</v>
      </c>
      <c r="D24" s="57" t="s">
        <v>69</v>
      </c>
      <c r="E24" s="57" t="s">
        <v>72</v>
      </c>
      <c r="F24" s="57" t="s">
        <v>14</v>
      </c>
      <c r="G24" s="58" t="s">
        <v>73</v>
      </c>
      <c r="H24" s="59" t="s">
        <v>71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">
      <c r="A25" s="1"/>
      <c r="B25" s="76" t="s">
        <v>74</v>
      </c>
      <c r="C25" s="62" t="s">
        <v>75</v>
      </c>
      <c r="D25" s="62" t="s">
        <v>12</v>
      </c>
      <c r="E25" s="62" t="s">
        <v>87</v>
      </c>
      <c r="F25" s="62" t="s">
        <v>14</v>
      </c>
      <c r="G25" s="74">
        <v>10</v>
      </c>
      <c r="H25" s="63" t="e">
        <f>#REF!/#REF!*10^4</f>
        <v>#REF!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">
      <c r="A26" s="1"/>
      <c r="B26" s="76" t="s">
        <v>77</v>
      </c>
      <c r="C26" s="62" t="s">
        <v>75</v>
      </c>
      <c r="D26" s="62" t="s">
        <v>12</v>
      </c>
      <c r="E26" s="62" t="s">
        <v>87</v>
      </c>
      <c r="F26" s="62" t="s">
        <v>14</v>
      </c>
      <c r="G26" s="74">
        <v>10</v>
      </c>
      <c r="H26" s="63" t="e">
        <f>#REF!/#REF!*10^4</f>
        <v>#REF!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">
      <c r="A27" s="1"/>
      <c r="B27" s="76" t="s">
        <v>74</v>
      </c>
      <c r="C27" s="62" t="s">
        <v>32</v>
      </c>
      <c r="D27" s="62" t="s">
        <v>16</v>
      </c>
      <c r="E27" s="62" t="s">
        <v>17</v>
      </c>
      <c r="F27" s="62" t="s">
        <v>14</v>
      </c>
      <c r="G27" s="74" t="s">
        <v>18</v>
      </c>
      <c r="H27" s="83">
        <f>14*3</f>
        <v>42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3">
      <c r="A28" s="1"/>
      <c r="B28" s="76" t="s">
        <v>77</v>
      </c>
      <c r="C28" s="62" t="s">
        <v>32</v>
      </c>
      <c r="D28" s="62" t="s">
        <v>16</v>
      </c>
      <c r="E28" s="62" t="s">
        <v>17</v>
      </c>
      <c r="F28" s="62" t="s">
        <v>14</v>
      </c>
      <c r="G28" s="74" t="s">
        <v>18</v>
      </c>
      <c r="H28" s="83">
        <f>H27</f>
        <v>42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3">
      <c r="A29" s="1"/>
      <c r="B29" s="76" t="s">
        <v>78</v>
      </c>
      <c r="C29" s="62" t="s">
        <v>32</v>
      </c>
      <c r="D29" s="62" t="s">
        <v>12</v>
      </c>
      <c r="E29" s="62" t="s">
        <v>79</v>
      </c>
      <c r="F29" s="62"/>
      <c r="G29" s="62">
        <v>10</v>
      </c>
      <c r="H29" s="84">
        <f>6*120</f>
        <v>720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3">
      <c r="A30" s="1"/>
      <c r="B30" s="76" t="s">
        <v>78</v>
      </c>
      <c r="C30" s="62" t="s">
        <v>32</v>
      </c>
      <c r="D30" s="62" t="s">
        <v>12</v>
      </c>
      <c r="E30" s="62" t="s">
        <v>80</v>
      </c>
      <c r="F30" s="62"/>
      <c r="G30" s="62"/>
      <c r="H30" s="85">
        <f>8*120</f>
        <v>960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3">
      <c r="A31" s="1"/>
      <c r="B31" s="76" t="s">
        <v>78</v>
      </c>
      <c r="C31" s="62" t="s">
        <v>32</v>
      </c>
      <c r="D31" s="62" t="s">
        <v>16</v>
      </c>
      <c r="E31" s="62" t="s">
        <v>81</v>
      </c>
      <c r="F31" s="62" t="s">
        <v>18</v>
      </c>
      <c r="G31" s="62" t="s">
        <v>82</v>
      </c>
      <c r="H31" s="85">
        <f>6*3</f>
        <v>18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3">
      <c r="A32" s="1"/>
      <c r="B32" s="76" t="s">
        <v>78</v>
      </c>
      <c r="C32" s="62" t="s">
        <v>32</v>
      </c>
      <c r="D32" s="62" t="s">
        <v>16</v>
      </c>
      <c r="E32" s="62" t="s">
        <v>83</v>
      </c>
      <c r="F32" s="62" t="s">
        <v>18</v>
      </c>
      <c r="G32" s="62" t="s">
        <v>82</v>
      </c>
      <c r="H32" s="85">
        <f>8*3</f>
        <v>24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3">
      <c r="A33" s="1"/>
      <c r="B33" s="76" t="s">
        <v>78</v>
      </c>
      <c r="C33" s="62" t="s">
        <v>11</v>
      </c>
      <c r="D33" s="62" t="s">
        <v>12</v>
      </c>
      <c r="E33" s="62" t="s">
        <v>79</v>
      </c>
      <c r="F33" s="62"/>
      <c r="G33" s="62"/>
      <c r="H33" s="85">
        <f>6*25</f>
        <v>150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1"/>
      <c r="B34" s="76" t="s">
        <v>78</v>
      </c>
      <c r="C34" s="62" t="s">
        <v>11</v>
      </c>
      <c r="D34" s="62" t="s">
        <v>12</v>
      </c>
      <c r="E34" s="62" t="s">
        <v>80</v>
      </c>
      <c r="F34" s="62"/>
      <c r="G34" s="62"/>
      <c r="H34" s="85">
        <f>10*25</f>
        <v>250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"/>
      <c r="B35" s="86" t="s">
        <v>84</v>
      </c>
      <c r="C35" s="87"/>
      <c r="D35" s="87"/>
      <c r="E35" s="87"/>
      <c r="F35" s="87"/>
      <c r="G35" s="88"/>
      <c r="H35" s="8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"/>
      <c r="B36" s="90"/>
      <c r="C36" s="91"/>
      <c r="D36" s="91"/>
      <c r="E36" s="91"/>
      <c r="F36" s="91"/>
      <c r="G36" s="92"/>
      <c r="H36" s="9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8" x14ac:dyDescent="0.35">
      <c r="A39" s="1"/>
      <c r="B39" s="4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"/>
      <c r="B40" s="47" t="s">
        <v>88</v>
      </c>
      <c r="C40" s="48"/>
      <c r="D40" s="48"/>
      <c r="E40" s="48"/>
      <c r="F40" s="48"/>
      <c r="G40" s="49"/>
      <c r="H40" s="50" t="s">
        <v>65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57.6" x14ac:dyDescent="0.3">
      <c r="A41" s="1"/>
      <c r="B41" s="27" t="s">
        <v>66</v>
      </c>
      <c r="C41" s="27" t="s">
        <v>3</v>
      </c>
      <c r="D41" s="27" t="s">
        <v>4</v>
      </c>
      <c r="E41" s="27" t="s">
        <v>5</v>
      </c>
      <c r="F41" s="27" t="s">
        <v>6</v>
      </c>
      <c r="G41" s="27" t="s">
        <v>7</v>
      </c>
      <c r="H41" s="51" t="s">
        <v>67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3">
      <c r="A42" s="1"/>
      <c r="B42" s="76" t="s">
        <v>74</v>
      </c>
      <c r="C42" s="62" t="s">
        <v>75</v>
      </c>
      <c r="D42" s="62" t="s">
        <v>12</v>
      </c>
      <c r="E42" s="62" t="s">
        <v>87</v>
      </c>
      <c r="F42" s="62" t="s">
        <v>14</v>
      </c>
      <c r="G42" s="62">
        <v>10</v>
      </c>
      <c r="H42" s="94" t="e">
        <f>#REF!/#REF!*10^4</f>
        <v>#REF!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3">
      <c r="A43" s="1"/>
      <c r="B43" s="76" t="s">
        <v>74</v>
      </c>
      <c r="C43" s="62" t="s">
        <v>32</v>
      </c>
      <c r="D43" s="62" t="s">
        <v>16</v>
      </c>
      <c r="E43" s="62" t="s">
        <v>17</v>
      </c>
      <c r="F43" s="62" t="s">
        <v>14</v>
      </c>
      <c r="G43" s="62" t="s">
        <v>18</v>
      </c>
      <c r="H43" s="83">
        <f t="shared" ref="H43" si="0">H27</f>
        <v>42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3">
      <c r="A44" s="1"/>
      <c r="B44" s="76" t="s">
        <v>77</v>
      </c>
      <c r="C44" s="62" t="s">
        <v>75</v>
      </c>
      <c r="D44" s="62" t="s">
        <v>12</v>
      </c>
      <c r="E44" s="62" t="s">
        <v>87</v>
      </c>
      <c r="F44" s="62" t="s">
        <v>14</v>
      </c>
      <c r="G44" s="62">
        <v>10</v>
      </c>
      <c r="H44" s="95" t="e">
        <f>#REF!/#REF!*10^4</f>
        <v>#REF!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3">
      <c r="A45" s="1"/>
      <c r="B45" s="76" t="s">
        <v>77</v>
      </c>
      <c r="C45" s="62" t="s">
        <v>32</v>
      </c>
      <c r="D45" s="62" t="s">
        <v>16</v>
      </c>
      <c r="E45" s="62" t="s">
        <v>17</v>
      </c>
      <c r="F45" s="62" t="s">
        <v>14</v>
      </c>
      <c r="G45" s="62" t="s">
        <v>18</v>
      </c>
      <c r="H45" s="83">
        <f t="shared" ref="H45" si="1">H28</f>
        <v>42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3">
      <c r="A46" s="1"/>
      <c r="B46" s="90"/>
      <c r="C46" s="91"/>
      <c r="D46" s="91"/>
      <c r="E46" s="91"/>
      <c r="F46" s="91"/>
      <c r="G46" s="92"/>
      <c r="H46" s="9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3">
      <c r="A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3">
      <c r="A48" s="1"/>
      <c r="B48" s="47" t="s">
        <v>89</v>
      </c>
      <c r="C48" s="48"/>
      <c r="D48" s="48"/>
      <c r="E48" s="48"/>
      <c r="F48" s="48"/>
      <c r="G48" s="49"/>
      <c r="H48" s="50" t="s">
        <v>65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57.6" x14ac:dyDescent="0.3">
      <c r="A49" s="1"/>
      <c r="B49" s="27" t="s">
        <v>66</v>
      </c>
      <c r="C49" s="27" t="s">
        <v>3</v>
      </c>
      <c r="D49" s="27" t="s">
        <v>4</v>
      </c>
      <c r="E49" s="27" t="s">
        <v>5</v>
      </c>
      <c r="F49" s="27" t="s">
        <v>6</v>
      </c>
      <c r="G49" s="27" t="s">
        <v>7</v>
      </c>
      <c r="H49" s="51" t="s">
        <v>67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3">
      <c r="A50" s="1"/>
      <c r="B50" s="61" t="s">
        <v>78</v>
      </c>
      <c r="C50" s="57" t="s">
        <v>32</v>
      </c>
      <c r="D50" s="57" t="s">
        <v>12</v>
      </c>
      <c r="E50" s="57" t="s">
        <v>79</v>
      </c>
      <c r="F50" s="57"/>
      <c r="G50" s="58">
        <v>10</v>
      </c>
      <c r="H50" s="66">
        <f>6*120</f>
        <v>720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3">
      <c r="A51" s="1"/>
      <c r="B51" s="61" t="s">
        <v>78</v>
      </c>
      <c r="C51" s="57" t="s">
        <v>32</v>
      </c>
      <c r="D51" s="57" t="s">
        <v>12</v>
      </c>
      <c r="E51" s="57" t="s">
        <v>80</v>
      </c>
      <c r="F51" s="65"/>
      <c r="G51" s="58"/>
      <c r="H51" s="66">
        <f>8*120</f>
        <v>960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3">
      <c r="A52" s="1"/>
      <c r="B52" s="76" t="s">
        <v>78</v>
      </c>
      <c r="C52" s="62" t="s">
        <v>32</v>
      </c>
      <c r="D52" s="62" t="s">
        <v>16</v>
      </c>
      <c r="E52" s="62" t="s">
        <v>81</v>
      </c>
      <c r="F52" s="62" t="s">
        <v>18</v>
      </c>
      <c r="G52" s="74" t="s">
        <v>82</v>
      </c>
      <c r="H52" s="66">
        <f>6*3</f>
        <v>18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3">
      <c r="A53" s="1"/>
      <c r="B53" s="76" t="s">
        <v>78</v>
      </c>
      <c r="C53" s="62" t="s">
        <v>32</v>
      </c>
      <c r="D53" s="62" t="s">
        <v>16</v>
      </c>
      <c r="E53" s="62" t="s">
        <v>83</v>
      </c>
      <c r="F53" s="62" t="s">
        <v>18</v>
      </c>
      <c r="G53" s="74" t="s">
        <v>82</v>
      </c>
      <c r="H53" s="66">
        <f>8*3</f>
        <v>24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3">
      <c r="A54" s="1"/>
      <c r="B54" s="76" t="s">
        <v>78</v>
      </c>
      <c r="C54" s="62" t="s">
        <v>11</v>
      </c>
      <c r="D54" s="62" t="s">
        <v>12</v>
      </c>
      <c r="E54" s="62" t="s">
        <v>79</v>
      </c>
      <c r="F54" s="62"/>
      <c r="G54" s="74"/>
      <c r="H54" s="84">
        <f t="shared" ref="H54:H55" si="2">H33</f>
        <v>150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3">
      <c r="A55" s="1"/>
      <c r="B55" s="86" t="s">
        <v>78</v>
      </c>
      <c r="C55" s="87" t="s">
        <v>11</v>
      </c>
      <c r="D55" s="87" t="s">
        <v>12</v>
      </c>
      <c r="E55" s="87" t="s">
        <v>80</v>
      </c>
      <c r="F55" s="87"/>
      <c r="G55" s="88"/>
      <c r="H55" s="84">
        <f t="shared" si="2"/>
        <v>250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3">
      <c r="A56" s="1"/>
      <c r="B56" s="90"/>
      <c r="C56" s="91"/>
      <c r="D56" s="91"/>
      <c r="E56" s="91"/>
      <c r="F56" s="91"/>
      <c r="G56" s="92"/>
      <c r="H56" s="9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8" x14ac:dyDescent="0.35">
      <c r="A59" s="1"/>
      <c r="B59" s="4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8" x14ac:dyDescent="0.35">
      <c r="A61" s="1"/>
      <c r="B61" s="4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3">
      <c r="A62" s="1"/>
      <c r="B62" s="47" t="s">
        <v>90</v>
      </c>
      <c r="C62" s="48"/>
      <c r="D62" s="48"/>
      <c r="E62" s="48"/>
      <c r="F62" s="48"/>
      <c r="G62" s="49"/>
      <c r="H62" s="50" t="s">
        <v>65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58.2" thickBot="1" x14ac:dyDescent="0.35">
      <c r="A63" s="1"/>
      <c r="B63" s="27" t="s">
        <v>66</v>
      </c>
      <c r="C63" s="27" t="s">
        <v>3</v>
      </c>
      <c r="D63" s="27" t="s">
        <v>4</v>
      </c>
      <c r="E63" s="27" t="s">
        <v>5</v>
      </c>
      <c r="F63" s="27" t="s">
        <v>6</v>
      </c>
      <c r="G63" s="27" t="s">
        <v>7</v>
      </c>
      <c r="H63" s="51" t="s">
        <v>67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3">
      <c r="A64" s="1"/>
      <c r="B64" s="96" t="s">
        <v>74</v>
      </c>
      <c r="C64" s="97" t="s">
        <v>75</v>
      </c>
      <c r="D64" s="97" t="s">
        <v>12</v>
      </c>
      <c r="E64" s="97" t="s">
        <v>87</v>
      </c>
      <c r="F64" s="97" t="s">
        <v>14</v>
      </c>
      <c r="G64" s="98">
        <v>10</v>
      </c>
      <c r="H64" s="63" t="e">
        <f>#REF!/#REF!*10^4</f>
        <v>#REF!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3">
      <c r="A65" s="1"/>
      <c r="B65" s="13" t="s">
        <v>77</v>
      </c>
      <c r="C65" s="62" t="s">
        <v>75</v>
      </c>
      <c r="D65" s="62" t="s">
        <v>12</v>
      </c>
      <c r="E65" s="62" t="s">
        <v>87</v>
      </c>
      <c r="F65" s="62" t="s">
        <v>14</v>
      </c>
      <c r="G65" s="99">
        <v>10</v>
      </c>
      <c r="H65" s="63" t="e">
        <f>H44*70%</f>
        <v>#REF!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3">
      <c r="A66" s="1"/>
      <c r="B66" s="13" t="s">
        <v>74</v>
      </c>
      <c r="C66" s="62" t="s">
        <v>32</v>
      </c>
      <c r="D66" s="62" t="s">
        <v>16</v>
      </c>
      <c r="E66" s="62" t="s">
        <v>17</v>
      </c>
      <c r="F66" s="62" t="s">
        <v>14</v>
      </c>
      <c r="G66" s="99" t="s">
        <v>18</v>
      </c>
      <c r="H66" s="59">
        <f>14*2</f>
        <v>28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3">
      <c r="A67" s="1"/>
      <c r="B67" s="13" t="s">
        <v>77</v>
      </c>
      <c r="C67" s="62" t="s">
        <v>32</v>
      </c>
      <c r="D67" s="62" t="s">
        <v>16</v>
      </c>
      <c r="E67" s="62" t="s">
        <v>17</v>
      </c>
      <c r="F67" s="62" t="s">
        <v>14</v>
      </c>
      <c r="G67" s="99" t="s">
        <v>18</v>
      </c>
      <c r="H67" s="59">
        <f>H66</f>
        <v>28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3">
      <c r="A68" s="1"/>
      <c r="B68" s="90"/>
      <c r="C68" s="91"/>
      <c r="D68" s="91"/>
      <c r="E68" s="91"/>
      <c r="F68" s="91"/>
      <c r="G68" s="92"/>
      <c r="H68" s="9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3">
      <c r="A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3">
      <c r="A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3">
      <c r="A71" s="1"/>
      <c r="B71" s="47" t="s">
        <v>91</v>
      </c>
      <c r="C71" s="48"/>
      <c r="D71" s="48"/>
      <c r="E71" s="48"/>
      <c r="F71" s="48"/>
      <c r="G71" s="49"/>
      <c r="H71" s="50" t="s">
        <v>65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3">
      <c r="A72" s="1"/>
      <c r="B72" s="13" t="s">
        <v>78</v>
      </c>
      <c r="C72" s="62" t="s">
        <v>32</v>
      </c>
      <c r="D72" s="62" t="s">
        <v>12</v>
      </c>
      <c r="E72" s="62" t="s">
        <v>79</v>
      </c>
      <c r="F72" s="62"/>
      <c r="G72" s="99">
        <v>10</v>
      </c>
      <c r="H72" s="55">
        <f>6*90</f>
        <v>540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3">
      <c r="A73" s="1"/>
      <c r="B73" s="13" t="s">
        <v>78</v>
      </c>
      <c r="C73" s="62" t="s">
        <v>32</v>
      </c>
      <c r="D73" s="62" t="s">
        <v>12</v>
      </c>
      <c r="E73" s="62" t="s">
        <v>80</v>
      </c>
      <c r="F73" s="62"/>
      <c r="G73" s="99"/>
      <c r="H73" s="59">
        <f>8*90</f>
        <v>720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3">
      <c r="A74" s="1"/>
      <c r="B74" s="13" t="s">
        <v>78</v>
      </c>
      <c r="C74" s="62" t="s">
        <v>32</v>
      </c>
      <c r="D74" s="62" t="s">
        <v>16</v>
      </c>
      <c r="E74" s="62" t="s">
        <v>81</v>
      </c>
      <c r="F74" s="62" t="s">
        <v>18</v>
      </c>
      <c r="G74" s="99" t="s">
        <v>82</v>
      </c>
      <c r="H74" s="59">
        <f>6*2</f>
        <v>12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3">
      <c r="A75" s="1"/>
      <c r="B75" s="13" t="s">
        <v>78</v>
      </c>
      <c r="C75" s="62" t="s">
        <v>32</v>
      </c>
      <c r="D75" s="62" t="s">
        <v>16</v>
      </c>
      <c r="E75" s="62" t="s">
        <v>83</v>
      </c>
      <c r="F75" s="62" t="s">
        <v>18</v>
      </c>
      <c r="G75" s="99" t="s">
        <v>82</v>
      </c>
      <c r="H75" s="59">
        <f>8*2</f>
        <v>16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3">
      <c r="A76" s="1"/>
      <c r="B76" s="13" t="s">
        <v>78</v>
      </c>
      <c r="C76" s="62" t="s">
        <v>11</v>
      </c>
      <c r="D76" s="62" t="s">
        <v>12</v>
      </c>
      <c r="E76" s="62" t="s">
        <v>79</v>
      </c>
      <c r="F76" s="62"/>
      <c r="G76" s="99"/>
      <c r="H76" s="66">
        <f>6*20</f>
        <v>120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3">
      <c r="A77" s="1"/>
      <c r="B77" s="100" t="s">
        <v>78</v>
      </c>
      <c r="C77" s="87" t="s">
        <v>11</v>
      </c>
      <c r="D77" s="87" t="s">
        <v>12</v>
      </c>
      <c r="E77" s="87" t="s">
        <v>80</v>
      </c>
      <c r="F77" s="87"/>
      <c r="G77" s="101"/>
      <c r="H77" s="102">
        <f>10*20</f>
        <v>200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" thickBot="1" x14ac:dyDescent="0.35">
      <c r="A78" s="1"/>
      <c r="B78" s="103"/>
      <c r="C78" s="103"/>
      <c r="D78" s="103"/>
      <c r="E78" s="103"/>
      <c r="F78" s="103"/>
      <c r="G78" s="103"/>
      <c r="H78" s="10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3">
      <c r="A79" s="1"/>
      <c r="B79" s="105" t="s">
        <v>92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3">
      <c r="A80" s="1"/>
      <c r="B80" s="105" t="s">
        <v>93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3">
      <c r="A81" s="1"/>
      <c r="B81" s="43" t="s">
        <v>35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3">
      <c r="A82" s="1"/>
      <c r="B82" s="44" t="s">
        <v>36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3">
      <c r="A83" s="1"/>
      <c r="B83" s="44" t="s">
        <v>94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3">
      <c r="A84" s="1"/>
      <c r="B84" s="44" t="s">
        <v>39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3">
      <c r="A85" s="1"/>
      <c r="B85" s="44" t="s">
        <v>40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3">
      <c r="A86" s="1"/>
      <c r="B86" s="44" t="s">
        <v>95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3">
      <c r="A87" s="1"/>
      <c r="B87" s="44" t="s">
        <v>42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3">
      <c r="A88" s="1"/>
      <c r="B88" s="44" t="s">
        <v>43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3">
      <c r="A89" s="1"/>
      <c r="B89" s="44" t="s">
        <v>44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3">
      <c r="A90" s="1"/>
      <c r="B90" s="44" t="s">
        <v>45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3">
      <c r="A91" s="1"/>
      <c r="B91" s="44" t="s">
        <v>46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3">
      <c r="A92" s="1"/>
      <c r="B92" s="44" t="s">
        <v>47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3">
      <c r="A93" s="1"/>
      <c r="B93" s="44" t="s">
        <v>50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3">
      <c r="A94" s="1"/>
      <c r="B94" s="44" t="s">
        <v>96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3">
      <c r="A95" s="1"/>
      <c r="B95" s="44" t="s">
        <v>97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3">
      <c r="A96" s="1"/>
      <c r="B96" s="44" t="s">
        <v>53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3">
      <c r="A97" s="1"/>
      <c r="B97" s="44" t="s">
        <v>54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3">
      <c r="A98" s="1"/>
      <c r="B98" s="44" t="s">
        <v>55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3">
      <c r="A99" s="1"/>
      <c r="B99" s="44" t="s">
        <v>56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3">
      <c r="A100" s="1"/>
      <c r="B100" s="44" t="s">
        <v>58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3">
      <c r="A101" s="1"/>
      <c r="B101" s="44" t="s">
        <v>59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3">
      <c r="A180" s="106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</row>
    <row r="181" spans="1:24" x14ac:dyDescent="0.3">
      <c r="A181" s="106"/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</row>
    <row r="182" spans="1:24" x14ac:dyDescent="0.3">
      <c r="A182" s="106"/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</row>
    <row r="183" spans="1:24" x14ac:dyDescent="0.3">
      <c r="A183" s="106"/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</row>
    <row r="184" spans="1:24" x14ac:dyDescent="0.3">
      <c r="A184" s="106"/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</row>
    <row r="185" spans="1:24" x14ac:dyDescent="0.3">
      <c r="A185" s="106"/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</row>
    <row r="186" spans="1:24" x14ac:dyDescent="0.3">
      <c r="A186" s="106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</row>
    <row r="187" spans="1:24" x14ac:dyDescent="0.3">
      <c r="A187" s="106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</row>
    <row r="188" spans="1:24" x14ac:dyDescent="0.3">
      <c r="A188" s="106"/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</row>
    <row r="189" spans="1:24" x14ac:dyDescent="0.3">
      <c r="A189" s="106"/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</row>
    <row r="190" spans="1:24" x14ac:dyDescent="0.3">
      <c r="A190" s="106"/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</row>
    <row r="191" spans="1:24" x14ac:dyDescent="0.3">
      <c r="A191" s="106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</row>
    <row r="192" spans="1:24" x14ac:dyDescent="0.3">
      <c r="A192" s="106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</row>
    <row r="193" spans="1:24" x14ac:dyDescent="0.3">
      <c r="A193" s="106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</row>
    <row r="194" spans="1:24" x14ac:dyDescent="0.3">
      <c r="A194" s="106"/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</row>
    <row r="195" spans="1:24" x14ac:dyDescent="0.3">
      <c r="A195" s="106"/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</row>
    <row r="196" spans="1:24" x14ac:dyDescent="0.3">
      <c r="A196" s="106"/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</row>
    <row r="197" spans="1:24" x14ac:dyDescent="0.3">
      <c r="A197" s="106"/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</row>
    <row r="198" spans="1:24" x14ac:dyDescent="0.3">
      <c r="A198" s="106"/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</row>
    <row r="199" spans="1:24" x14ac:dyDescent="0.3">
      <c r="A199" s="106"/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</row>
    <row r="200" spans="1:24" x14ac:dyDescent="0.3">
      <c r="A200" s="106"/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</row>
    <row r="201" spans="1:24" x14ac:dyDescent="0.3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</row>
    <row r="202" spans="1:24" x14ac:dyDescent="0.3">
      <c r="A202" s="106"/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</row>
    <row r="203" spans="1:24" x14ac:dyDescent="0.3">
      <c r="A203" s="106"/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</row>
    <row r="204" spans="1:24" x14ac:dyDescent="0.3">
      <c r="A204" s="106"/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</row>
    <row r="205" spans="1:24" x14ac:dyDescent="0.3">
      <c r="A205" s="106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</row>
    <row r="206" spans="1:24" x14ac:dyDescent="0.3">
      <c r="A206" s="106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</row>
    <row r="207" spans="1:24" x14ac:dyDescent="0.3">
      <c r="A207" s="106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</row>
    <row r="208" spans="1:24" x14ac:dyDescent="0.3">
      <c r="A208" s="106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</row>
    <row r="209" spans="1:24" x14ac:dyDescent="0.3">
      <c r="A209" s="106"/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</row>
    <row r="210" spans="1:24" x14ac:dyDescent="0.3">
      <c r="A210" s="106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</row>
    <row r="211" spans="1:24" x14ac:dyDescent="0.3">
      <c r="A211" s="106"/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</row>
    <row r="212" spans="1:24" x14ac:dyDescent="0.3">
      <c r="A212" s="106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</row>
    <row r="213" spans="1:24" x14ac:dyDescent="0.3">
      <c r="A213" s="106"/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</row>
    <row r="214" spans="1:24" x14ac:dyDescent="0.3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</row>
    <row r="215" spans="1:24" x14ac:dyDescent="0.3">
      <c r="A215" s="106"/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  <c r="V215" s="106"/>
      <c r="W215" s="106"/>
      <c r="X215" s="106"/>
    </row>
    <row r="216" spans="1:24" x14ac:dyDescent="0.3">
      <c r="A216" s="106"/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</row>
    <row r="217" spans="1:24" x14ac:dyDescent="0.3">
      <c r="A217" s="106"/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  <c r="X217" s="106"/>
    </row>
    <row r="218" spans="1:24" x14ac:dyDescent="0.3">
      <c r="A218" s="106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</row>
    <row r="219" spans="1:24" x14ac:dyDescent="0.3">
      <c r="A219" s="106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  <c r="X219" s="106"/>
    </row>
    <row r="220" spans="1:24" x14ac:dyDescent="0.3">
      <c r="A220" s="106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</row>
    <row r="221" spans="1:24" x14ac:dyDescent="0.3">
      <c r="A221" s="106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</row>
    <row r="222" spans="1:24" x14ac:dyDescent="0.3">
      <c r="A222" s="106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  <c r="X222" s="106"/>
    </row>
    <row r="223" spans="1:24" x14ac:dyDescent="0.3">
      <c r="A223" s="106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</row>
    <row r="224" spans="1:24" x14ac:dyDescent="0.3">
      <c r="A224" s="106"/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  <c r="X224" s="106"/>
    </row>
    <row r="225" spans="1:24" x14ac:dyDescent="0.3">
      <c r="A225" s="106"/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  <c r="V225" s="106"/>
      <c r="W225" s="106"/>
      <c r="X225" s="106"/>
    </row>
    <row r="226" spans="1:24" x14ac:dyDescent="0.3">
      <c r="A226" s="106"/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06"/>
      <c r="W226" s="106"/>
      <c r="X226" s="106"/>
    </row>
    <row r="227" spans="1:24" x14ac:dyDescent="0.3">
      <c r="A227" s="106"/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  <c r="V227" s="106"/>
      <c r="W227" s="106"/>
      <c r="X227" s="106"/>
    </row>
    <row r="228" spans="1:24" x14ac:dyDescent="0.3">
      <c r="A228" s="106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W228" s="106"/>
      <c r="X228" s="106"/>
    </row>
    <row r="229" spans="1:24" x14ac:dyDescent="0.3">
      <c r="A229" s="106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  <c r="X229" s="106"/>
    </row>
    <row r="230" spans="1:24" x14ac:dyDescent="0.3">
      <c r="A230" s="106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</row>
    <row r="231" spans="1:24" x14ac:dyDescent="0.3">
      <c r="A231" s="106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</row>
    <row r="232" spans="1:24" x14ac:dyDescent="0.3">
      <c r="A232" s="106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</row>
    <row r="233" spans="1:24" x14ac:dyDescent="0.3">
      <c r="A233" s="106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  <c r="X233" s="106"/>
    </row>
    <row r="234" spans="1:24" x14ac:dyDescent="0.3">
      <c r="A234" s="106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</row>
    <row r="235" spans="1:24" x14ac:dyDescent="0.3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</row>
    <row r="236" spans="1:24" x14ac:dyDescent="0.3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</row>
    <row r="237" spans="1:24" x14ac:dyDescent="0.3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  <c r="X237" s="106"/>
    </row>
    <row r="238" spans="1:24" x14ac:dyDescent="0.3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</row>
    <row r="239" spans="1:24" x14ac:dyDescent="0.3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  <c r="X239" s="106"/>
    </row>
    <row r="240" spans="1:24" x14ac:dyDescent="0.3">
      <c r="A240" s="106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  <c r="X240" s="106"/>
    </row>
    <row r="241" spans="1:24" x14ac:dyDescent="0.3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  <c r="V241" s="106"/>
      <c r="W241" s="106"/>
      <c r="X241" s="106"/>
    </row>
    <row r="242" spans="1:24" x14ac:dyDescent="0.3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06"/>
      <c r="X242" s="106"/>
    </row>
    <row r="243" spans="1:24" x14ac:dyDescent="0.3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  <c r="X243" s="106"/>
    </row>
    <row r="244" spans="1:24" x14ac:dyDescent="0.3">
      <c r="A244" s="106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  <c r="V244" s="106"/>
      <c r="W244" s="106"/>
      <c r="X244" s="106"/>
    </row>
    <row r="245" spans="1:24" x14ac:dyDescent="0.3">
      <c r="A245" s="106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</row>
    <row r="246" spans="1:24" x14ac:dyDescent="0.3">
      <c r="A246" s="106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</row>
    <row r="247" spans="1:24" x14ac:dyDescent="0.3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</row>
    <row r="248" spans="1:24" x14ac:dyDescent="0.3">
      <c r="A248" s="106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</row>
    <row r="249" spans="1:24" x14ac:dyDescent="0.3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</row>
    <row r="250" spans="1:24" x14ac:dyDescent="0.3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</row>
    <row r="251" spans="1:24" x14ac:dyDescent="0.3">
      <c r="A251" s="106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</row>
    <row r="252" spans="1:24" x14ac:dyDescent="0.3">
      <c r="A252" s="106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</row>
    <row r="253" spans="1:24" x14ac:dyDescent="0.3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</row>
    <row r="254" spans="1:24" x14ac:dyDescent="0.3">
      <c r="A254" s="106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</row>
    <row r="255" spans="1:24" x14ac:dyDescent="0.3">
      <c r="A255" s="106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</row>
    <row r="256" spans="1:24" x14ac:dyDescent="0.3">
      <c r="A256" s="106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</row>
    <row r="257" spans="1:24" x14ac:dyDescent="0.3">
      <c r="A257" s="106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</row>
    <row r="258" spans="1:24" x14ac:dyDescent="0.3">
      <c r="A258" s="106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</row>
    <row r="259" spans="1:24" x14ac:dyDescent="0.3">
      <c r="A259" s="106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  <c r="X259" s="106"/>
    </row>
    <row r="260" spans="1:24" x14ac:dyDescent="0.3">
      <c r="A260" s="106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</row>
    <row r="261" spans="1:24" x14ac:dyDescent="0.3">
      <c r="A261" s="106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  <c r="X261" s="106"/>
    </row>
    <row r="262" spans="1:24" x14ac:dyDescent="0.3">
      <c r="A262" s="106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</row>
    <row r="263" spans="1:24" x14ac:dyDescent="0.3">
      <c r="A263" s="106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</row>
    <row r="264" spans="1:24" x14ac:dyDescent="0.3">
      <c r="A264" s="106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</row>
    <row r="265" spans="1:24" x14ac:dyDescent="0.3">
      <c r="A265" s="106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</row>
    <row r="266" spans="1:24" x14ac:dyDescent="0.3">
      <c r="A266" s="106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</row>
    <row r="267" spans="1:24" x14ac:dyDescent="0.3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</row>
    <row r="268" spans="1:24" x14ac:dyDescent="0.3">
      <c r="A268" s="106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  <c r="V268" s="106"/>
      <c r="W268" s="106"/>
      <c r="X268" s="106"/>
    </row>
    <row r="269" spans="1:24" x14ac:dyDescent="0.3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  <c r="X269" s="106"/>
    </row>
    <row r="270" spans="1:24" x14ac:dyDescent="0.3">
      <c r="A270" s="106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  <c r="X270" s="106"/>
    </row>
    <row r="271" spans="1:24" x14ac:dyDescent="0.3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  <c r="X271" s="106"/>
    </row>
    <row r="272" spans="1:24" x14ac:dyDescent="0.3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  <c r="V272" s="106"/>
      <c r="W272" s="106"/>
      <c r="X272" s="106"/>
    </row>
    <row r="273" spans="1:24" x14ac:dyDescent="0.3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  <c r="V273" s="106"/>
      <c r="W273" s="106"/>
      <c r="X273" s="106"/>
    </row>
    <row r="274" spans="1:24" x14ac:dyDescent="0.3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  <c r="X274" s="106"/>
    </row>
    <row r="275" spans="1:24" x14ac:dyDescent="0.3">
      <c r="A275" s="106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</row>
    <row r="276" spans="1:24" x14ac:dyDescent="0.3">
      <c r="A276" s="106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  <c r="V276" s="106"/>
      <c r="W276" s="106"/>
      <c r="X276" s="106"/>
    </row>
    <row r="277" spans="1:24" x14ac:dyDescent="0.3">
      <c r="A277" s="106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  <c r="X277" s="106"/>
    </row>
    <row r="278" spans="1:24" x14ac:dyDescent="0.3">
      <c r="A278" s="106"/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  <c r="X278" s="106"/>
    </row>
    <row r="279" spans="1:24" x14ac:dyDescent="0.3">
      <c r="A279" s="106"/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</row>
    <row r="280" spans="1:24" x14ac:dyDescent="0.3">
      <c r="A280" s="106"/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</row>
    <row r="281" spans="1:24" x14ac:dyDescent="0.3">
      <c r="A281" s="106"/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</row>
    <row r="282" spans="1:24" x14ac:dyDescent="0.3">
      <c r="A282" s="106"/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</row>
    <row r="283" spans="1:24" x14ac:dyDescent="0.3">
      <c r="A283" s="106"/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</row>
    <row r="284" spans="1:24" x14ac:dyDescent="0.3">
      <c r="A284" s="106"/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</row>
    <row r="285" spans="1:24" x14ac:dyDescent="0.3">
      <c r="A285" s="106"/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</row>
    <row r="286" spans="1:24" x14ac:dyDescent="0.3">
      <c r="A286" s="106"/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</row>
    <row r="287" spans="1:24" x14ac:dyDescent="0.3">
      <c r="A287" s="106"/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</row>
    <row r="288" spans="1:24" x14ac:dyDescent="0.3">
      <c r="A288" s="106"/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</row>
    <row r="289" spans="1:24" x14ac:dyDescent="0.3">
      <c r="A289" s="106"/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</row>
    <row r="290" spans="1:24" x14ac:dyDescent="0.3">
      <c r="A290" s="106"/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</row>
    <row r="291" spans="1:24" x14ac:dyDescent="0.3">
      <c r="A291" s="106"/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</row>
    <row r="292" spans="1:24" x14ac:dyDescent="0.3">
      <c r="A292" s="106"/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</row>
    <row r="293" spans="1:24" x14ac:dyDescent="0.3">
      <c r="A293" s="106"/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</row>
    <row r="294" spans="1:24" x14ac:dyDescent="0.3">
      <c r="A294" s="106"/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</row>
    <row r="295" spans="1:24" x14ac:dyDescent="0.3">
      <c r="A295" s="106"/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</row>
    <row r="296" spans="1:24" x14ac:dyDescent="0.3">
      <c r="A296" s="106"/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  <c r="X296" s="106"/>
    </row>
    <row r="297" spans="1:24" x14ac:dyDescent="0.3">
      <c r="A297" s="106"/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  <c r="V297" s="106"/>
      <c r="W297" s="106"/>
      <c r="X297" s="106"/>
    </row>
    <row r="298" spans="1:24" x14ac:dyDescent="0.3">
      <c r="A298" s="106"/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  <c r="V298" s="106"/>
      <c r="W298" s="106"/>
      <c r="X298" s="106"/>
    </row>
    <row r="299" spans="1:24" x14ac:dyDescent="0.3">
      <c r="A299" s="106"/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  <c r="V299" s="106"/>
      <c r="W299" s="106"/>
      <c r="X299" s="106"/>
    </row>
    <row r="300" spans="1:24" x14ac:dyDescent="0.3">
      <c r="A300" s="106"/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  <c r="V300" s="106"/>
      <c r="W300" s="106"/>
      <c r="X300" s="106"/>
    </row>
    <row r="301" spans="1:24" x14ac:dyDescent="0.3">
      <c r="A301" s="106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06"/>
      <c r="X301" s="106"/>
    </row>
    <row r="302" spans="1:24" x14ac:dyDescent="0.3">
      <c r="A302" s="106"/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  <c r="V302" s="106"/>
      <c r="W302" s="106"/>
      <c r="X302" s="106"/>
    </row>
    <row r="303" spans="1:24" x14ac:dyDescent="0.3">
      <c r="A303" s="106"/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  <c r="V303" s="106"/>
      <c r="W303" s="106"/>
      <c r="X303" s="106"/>
    </row>
    <row r="304" spans="1:24" x14ac:dyDescent="0.3">
      <c r="A304" s="106"/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  <c r="V304" s="106"/>
      <c r="W304" s="106"/>
      <c r="X304" s="106"/>
    </row>
    <row r="305" spans="1:24" x14ac:dyDescent="0.3">
      <c r="A305" s="106"/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  <c r="V305" s="106"/>
      <c r="W305" s="106"/>
      <c r="X305" s="106"/>
    </row>
    <row r="306" spans="1:24" x14ac:dyDescent="0.3">
      <c r="A306" s="106"/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  <c r="V306" s="106"/>
      <c r="W306" s="106"/>
      <c r="X306" s="106"/>
    </row>
    <row r="307" spans="1:24" x14ac:dyDescent="0.3">
      <c r="A307" s="106"/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  <c r="X307" s="106"/>
    </row>
    <row r="308" spans="1:24" x14ac:dyDescent="0.3">
      <c r="A308" s="106"/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</row>
    <row r="309" spans="1:24" x14ac:dyDescent="0.3">
      <c r="A309" s="106"/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</row>
    <row r="310" spans="1:24" x14ac:dyDescent="0.3">
      <c r="A310" s="106"/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</row>
    <row r="311" spans="1:24" x14ac:dyDescent="0.3">
      <c r="A311" s="106"/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</row>
    <row r="312" spans="1:24" x14ac:dyDescent="0.3">
      <c r="A312" s="106"/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  <c r="X312" s="106"/>
    </row>
    <row r="313" spans="1:24" x14ac:dyDescent="0.3">
      <c r="A313" s="106"/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  <c r="X313" s="106"/>
    </row>
    <row r="314" spans="1:24" x14ac:dyDescent="0.3">
      <c r="A314" s="106"/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  <c r="X314" s="106"/>
    </row>
    <row r="315" spans="1:24" x14ac:dyDescent="0.3">
      <c r="A315" s="106"/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</row>
    <row r="316" spans="1:24" x14ac:dyDescent="0.3">
      <c r="A316" s="106"/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</row>
    <row r="317" spans="1:24" x14ac:dyDescent="0.3">
      <c r="A317" s="106"/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</row>
    <row r="318" spans="1:24" x14ac:dyDescent="0.3">
      <c r="A318" s="106"/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</row>
    <row r="319" spans="1:24" x14ac:dyDescent="0.3">
      <c r="A319" s="106"/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  <c r="X319" s="106"/>
    </row>
    <row r="320" spans="1:24" x14ac:dyDescent="0.3">
      <c r="A320" s="106"/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  <c r="X320" s="106"/>
    </row>
    <row r="321" spans="1:24" x14ac:dyDescent="0.3">
      <c r="A321" s="106"/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  <c r="X321" s="106"/>
    </row>
    <row r="322" spans="1:24" x14ac:dyDescent="0.3">
      <c r="A322" s="106"/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  <c r="X322" s="106"/>
    </row>
    <row r="323" spans="1:24" x14ac:dyDescent="0.3">
      <c r="A323" s="106"/>
      <c r="B323" s="106"/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  <c r="X323" s="106"/>
    </row>
    <row r="324" spans="1:24" x14ac:dyDescent="0.3">
      <c r="A324" s="106"/>
      <c r="B324" s="106"/>
      <c r="C324" s="106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  <c r="V324" s="106"/>
      <c r="W324" s="106"/>
      <c r="X324" s="106"/>
    </row>
    <row r="325" spans="1:24" x14ac:dyDescent="0.3">
      <c r="A325" s="106"/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  <c r="X325" s="106"/>
    </row>
    <row r="326" spans="1:24" x14ac:dyDescent="0.3">
      <c r="A326" s="106"/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  <c r="V326" s="106"/>
      <c r="W326" s="106"/>
      <c r="X326" s="106"/>
    </row>
    <row r="327" spans="1:24" x14ac:dyDescent="0.3">
      <c r="A327" s="106"/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106"/>
    </row>
    <row r="328" spans="1:24" x14ac:dyDescent="0.3">
      <c r="A328" s="106"/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  <c r="X328" s="106"/>
    </row>
    <row r="329" spans="1:24" x14ac:dyDescent="0.3">
      <c r="A329" s="106"/>
      <c r="B329" s="106"/>
      <c r="C329" s="106"/>
      <c r="D329" s="106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106"/>
    </row>
    <row r="330" spans="1:24" x14ac:dyDescent="0.3">
      <c r="A330" s="106"/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  <c r="X330" s="106"/>
    </row>
    <row r="331" spans="1:24" x14ac:dyDescent="0.3">
      <c r="A331" s="106"/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</row>
    <row r="332" spans="1:24" x14ac:dyDescent="0.3">
      <c r="A332" s="106"/>
      <c r="B332" s="106"/>
      <c r="C332" s="106"/>
      <c r="D332" s="106"/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</row>
    <row r="333" spans="1:24" x14ac:dyDescent="0.3">
      <c r="A333" s="106"/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</row>
    <row r="334" spans="1:24" x14ac:dyDescent="0.3">
      <c r="A334" s="106"/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</row>
    <row r="335" spans="1:24" x14ac:dyDescent="0.3">
      <c r="A335" s="106"/>
      <c r="B335" s="106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</row>
    <row r="336" spans="1:24" x14ac:dyDescent="0.3">
      <c r="A336" s="106"/>
      <c r="B336" s="106"/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</row>
    <row r="337" spans="1:24" x14ac:dyDescent="0.3">
      <c r="A337" s="106"/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</row>
    <row r="338" spans="1:24" x14ac:dyDescent="0.3">
      <c r="A338" s="106"/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</row>
    <row r="339" spans="1:24" x14ac:dyDescent="0.3">
      <c r="A339" s="106"/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</row>
    <row r="340" spans="1:24" x14ac:dyDescent="0.3">
      <c r="A340" s="106"/>
      <c r="B340" s="106"/>
      <c r="C340" s="106"/>
      <c r="D340" s="106"/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</row>
    <row r="341" spans="1:24" x14ac:dyDescent="0.3">
      <c r="A341" s="106"/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</row>
    <row r="342" spans="1:24" x14ac:dyDescent="0.3">
      <c r="A342" s="106"/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</row>
    <row r="343" spans="1:24" x14ac:dyDescent="0.3">
      <c r="A343" s="106"/>
      <c r="B343" s="106"/>
      <c r="C343" s="106"/>
      <c r="D343" s="106"/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</row>
    <row r="344" spans="1:24" x14ac:dyDescent="0.3">
      <c r="A344" s="106"/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</row>
    <row r="345" spans="1:24" x14ac:dyDescent="0.3">
      <c r="A345" s="106"/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6"/>
    </row>
    <row r="346" spans="1:24" x14ac:dyDescent="0.3">
      <c r="A346" s="106"/>
      <c r="B346" s="106"/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  <c r="X346" s="106"/>
    </row>
    <row r="347" spans="1:24" x14ac:dyDescent="0.3">
      <c r="A347" s="106"/>
      <c r="B347" s="106"/>
      <c r="C347" s="106"/>
      <c r="D347" s="106"/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</row>
    <row r="348" spans="1:24" x14ac:dyDescent="0.3">
      <c r="A348" s="106"/>
      <c r="B348" s="10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</row>
    <row r="349" spans="1:24" x14ac:dyDescent="0.3">
      <c r="A349" s="106"/>
      <c r="B349" s="106"/>
      <c r="C349" s="106"/>
      <c r="D349" s="106"/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</row>
    <row r="350" spans="1:24" x14ac:dyDescent="0.3">
      <c r="A350" s="106"/>
      <c r="B350" s="106"/>
      <c r="C350" s="106"/>
      <c r="D350" s="106"/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</row>
    <row r="351" spans="1:24" x14ac:dyDescent="0.3">
      <c r="A351" s="106"/>
      <c r="B351" s="106"/>
      <c r="C351" s="106"/>
      <c r="D351" s="106"/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</row>
    <row r="352" spans="1:24" x14ac:dyDescent="0.3">
      <c r="A352" s="106"/>
      <c r="B352" s="106"/>
      <c r="C352" s="106"/>
      <c r="D352" s="106"/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</row>
    <row r="353" spans="1:24" x14ac:dyDescent="0.3">
      <c r="A353" s="106"/>
      <c r="B353" s="106"/>
      <c r="C353" s="106"/>
      <c r="D353" s="106"/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</row>
    <row r="354" spans="1:24" x14ac:dyDescent="0.3">
      <c r="A354" s="106"/>
      <c r="B354" s="106"/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  <c r="X354" s="106"/>
    </row>
    <row r="355" spans="1:24" x14ac:dyDescent="0.3">
      <c r="A355" s="106"/>
      <c r="B355" s="106"/>
      <c r="C355" s="106"/>
      <c r="D355" s="106"/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  <c r="X355" s="106"/>
    </row>
    <row r="356" spans="1:24" x14ac:dyDescent="0.3">
      <c r="A356" s="106"/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  <c r="X356" s="106"/>
    </row>
    <row r="357" spans="1:24" x14ac:dyDescent="0.3">
      <c r="A357" s="106"/>
      <c r="B357" s="106"/>
      <c r="C357" s="106"/>
      <c r="D357" s="106"/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  <c r="X357" s="106"/>
    </row>
    <row r="358" spans="1:24" x14ac:dyDescent="0.3">
      <c r="A358" s="106"/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  <c r="V358" s="106"/>
      <c r="W358" s="106"/>
      <c r="X358" s="106"/>
    </row>
    <row r="359" spans="1:24" x14ac:dyDescent="0.3">
      <c r="A359" s="106"/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  <c r="V359" s="106"/>
      <c r="W359" s="106"/>
      <c r="X359" s="106"/>
    </row>
    <row r="360" spans="1:24" x14ac:dyDescent="0.3">
      <c r="A360" s="106"/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06"/>
      <c r="W360" s="106"/>
      <c r="X360" s="106"/>
    </row>
    <row r="361" spans="1:24" x14ac:dyDescent="0.3">
      <c r="A361" s="106"/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</row>
    <row r="362" spans="1:24" x14ac:dyDescent="0.3">
      <c r="A362" s="106"/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  <c r="X362" s="106"/>
    </row>
    <row r="363" spans="1:24" x14ac:dyDescent="0.3">
      <c r="A363" s="106"/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</row>
    <row r="364" spans="1:24" x14ac:dyDescent="0.3">
      <c r="A364" s="106"/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</row>
    <row r="365" spans="1:24" x14ac:dyDescent="0.3">
      <c r="A365" s="106"/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</row>
    <row r="366" spans="1:24" x14ac:dyDescent="0.3">
      <c r="A366" s="106"/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</row>
    <row r="367" spans="1:24" x14ac:dyDescent="0.3">
      <c r="A367" s="106"/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  <c r="X367" s="106"/>
    </row>
    <row r="368" spans="1:24" x14ac:dyDescent="0.3">
      <c r="A368" s="106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</row>
    <row r="369" spans="1:24" x14ac:dyDescent="0.3">
      <c r="A369" s="106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</row>
    <row r="370" spans="1:24" x14ac:dyDescent="0.3">
      <c r="A370" s="106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</row>
    <row r="371" spans="1:24" x14ac:dyDescent="0.3">
      <c r="A371" s="106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</row>
    <row r="372" spans="1:24" x14ac:dyDescent="0.3">
      <c r="A372" s="106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</row>
    <row r="373" spans="1:24" x14ac:dyDescent="0.3">
      <c r="A373" s="106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</row>
    <row r="374" spans="1:24" x14ac:dyDescent="0.3">
      <c r="A374" s="106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</row>
    <row r="375" spans="1:24" x14ac:dyDescent="0.3">
      <c r="A375" s="106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</row>
    <row r="376" spans="1:24" x14ac:dyDescent="0.3">
      <c r="A376" s="106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</row>
    <row r="377" spans="1:24" x14ac:dyDescent="0.3">
      <c r="A377" s="106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</row>
    <row r="378" spans="1:24" x14ac:dyDescent="0.3">
      <c r="A378" s="106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</row>
    <row r="379" spans="1:24" x14ac:dyDescent="0.3">
      <c r="A379" s="106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</row>
    <row r="380" spans="1:24" x14ac:dyDescent="0.3">
      <c r="A380" s="106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  <c r="X380" s="106"/>
    </row>
    <row r="381" spans="1:24" x14ac:dyDescent="0.3">
      <c r="A381" s="106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  <c r="V381" s="106"/>
      <c r="W381" s="106"/>
      <c r="X381" s="106"/>
    </row>
    <row r="382" spans="1:24" x14ac:dyDescent="0.3">
      <c r="A382" s="106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  <c r="V382" s="106"/>
      <c r="W382" s="106"/>
      <c r="X382" s="106"/>
    </row>
    <row r="383" spans="1:24" x14ac:dyDescent="0.3">
      <c r="A383" s="106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</row>
    <row r="384" spans="1:24" x14ac:dyDescent="0.3">
      <c r="A384" s="106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  <c r="V384" s="106"/>
      <c r="W384" s="106"/>
      <c r="X384" s="106"/>
    </row>
    <row r="385" spans="1:24" x14ac:dyDescent="0.3">
      <c r="A385" s="106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</row>
    <row r="386" spans="1:24" x14ac:dyDescent="0.3">
      <c r="A386" s="106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</row>
    <row r="387" spans="1:24" x14ac:dyDescent="0.3">
      <c r="A387" s="106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</row>
    <row r="388" spans="1:24" x14ac:dyDescent="0.3">
      <c r="A388" s="106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</row>
    <row r="389" spans="1:24" x14ac:dyDescent="0.3">
      <c r="A389" s="106"/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</row>
    <row r="390" spans="1:24" x14ac:dyDescent="0.3">
      <c r="A390" s="106"/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</row>
    <row r="391" spans="1:24" x14ac:dyDescent="0.3">
      <c r="A391" s="106"/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</row>
    <row r="392" spans="1:24" x14ac:dyDescent="0.3">
      <c r="A392" s="106"/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</row>
    <row r="393" spans="1:24" x14ac:dyDescent="0.3">
      <c r="A393" s="106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  <c r="X393" s="106"/>
    </row>
    <row r="394" spans="1:24" x14ac:dyDescent="0.3">
      <c r="A394" s="106"/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  <c r="V394" s="106"/>
      <c r="W394" s="106"/>
      <c r="X394" s="106"/>
    </row>
    <row r="395" spans="1:24" x14ac:dyDescent="0.3">
      <c r="A395" s="106"/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</row>
    <row r="396" spans="1:24" x14ac:dyDescent="0.3">
      <c r="A396" s="106"/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  <c r="X396" s="106"/>
    </row>
    <row r="397" spans="1:24" x14ac:dyDescent="0.3">
      <c r="A397" s="106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</row>
    <row r="398" spans="1:24" x14ac:dyDescent="0.3">
      <c r="A398" s="106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</row>
    <row r="399" spans="1:24" x14ac:dyDescent="0.3">
      <c r="A399" s="106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  <c r="X399" s="106"/>
    </row>
    <row r="400" spans="1:24" x14ac:dyDescent="0.3">
      <c r="A400" s="106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</row>
    <row r="401" spans="1:24" x14ac:dyDescent="0.3">
      <c r="A401" s="106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</row>
    <row r="402" spans="1:24" x14ac:dyDescent="0.3">
      <c r="A402" s="106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</row>
    <row r="403" spans="1:24" x14ac:dyDescent="0.3">
      <c r="A403" s="106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  <c r="X403" s="106"/>
    </row>
    <row r="404" spans="1:24" x14ac:dyDescent="0.3">
      <c r="A404" s="106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</row>
    <row r="405" spans="1:24" x14ac:dyDescent="0.3">
      <c r="A405" s="106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</row>
    <row r="406" spans="1:24" x14ac:dyDescent="0.3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</row>
    <row r="407" spans="1:24" x14ac:dyDescent="0.3">
      <c r="A407" s="106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  <c r="V407" s="106"/>
      <c r="W407" s="106"/>
      <c r="X407" s="106"/>
    </row>
    <row r="408" spans="1:24" x14ac:dyDescent="0.3">
      <c r="A408" s="106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  <c r="X408" s="106"/>
    </row>
    <row r="409" spans="1:24" x14ac:dyDescent="0.3">
      <c r="A409" s="106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  <c r="V409" s="106"/>
      <c r="W409" s="106"/>
      <c r="X409" s="106"/>
    </row>
    <row r="410" spans="1:24" x14ac:dyDescent="0.3">
      <c r="A410" s="106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  <c r="V410" s="106"/>
      <c r="W410" s="106"/>
      <c r="X410" s="106"/>
    </row>
    <row r="411" spans="1:24" x14ac:dyDescent="0.3">
      <c r="A411" s="106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  <c r="V411" s="106"/>
      <c r="W411" s="106"/>
      <c r="X411" s="106"/>
    </row>
    <row r="412" spans="1:24" x14ac:dyDescent="0.3">
      <c r="A412" s="106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</row>
    <row r="413" spans="1:24" x14ac:dyDescent="0.3">
      <c r="A413" s="106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  <c r="V413" s="106"/>
      <c r="W413" s="106"/>
      <c r="X413" s="106"/>
    </row>
    <row r="414" spans="1:24" x14ac:dyDescent="0.3">
      <c r="A414" s="106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  <c r="V414" s="106"/>
      <c r="W414" s="106"/>
      <c r="X414" s="106"/>
    </row>
    <row r="415" spans="1:24" x14ac:dyDescent="0.3">
      <c r="A415" s="106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  <c r="V415" s="106"/>
      <c r="W415" s="106"/>
      <c r="X415" s="106"/>
    </row>
    <row r="416" spans="1:24" x14ac:dyDescent="0.3">
      <c r="A416" s="106"/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  <c r="V416" s="106"/>
      <c r="W416" s="106"/>
      <c r="X416" s="106"/>
    </row>
    <row r="417" spans="1:24" x14ac:dyDescent="0.3">
      <c r="A417" s="106"/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  <c r="V417" s="106"/>
      <c r="W417" s="106"/>
      <c r="X417" s="106"/>
    </row>
    <row r="418" spans="1:24" x14ac:dyDescent="0.3">
      <c r="A418" s="106"/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  <c r="V418" s="106"/>
      <c r="W418" s="106"/>
      <c r="X418" s="106"/>
    </row>
    <row r="419" spans="1:24" x14ac:dyDescent="0.3">
      <c r="A419" s="106"/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  <c r="V419" s="106"/>
      <c r="W419" s="106"/>
      <c r="X419" s="106"/>
    </row>
    <row r="420" spans="1:24" x14ac:dyDescent="0.3">
      <c r="A420" s="106"/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  <c r="V420" s="106"/>
      <c r="W420" s="106"/>
      <c r="X420" s="106"/>
    </row>
    <row r="421" spans="1:24" x14ac:dyDescent="0.3">
      <c r="A421" s="106"/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  <c r="V421" s="106"/>
      <c r="W421" s="106"/>
      <c r="X421" s="106"/>
    </row>
    <row r="422" spans="1:24" x14ac:dyDescent="0.3">
      <c r="A422" s="106"/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  <c r="V422" s="106"/>
      <c r="W422" s="106"/>
      <c r="X422" s="106"/>
    </row>
    <row r="423" spans="1:24" x14ac:dyDescent="0.3">
      <c r="A423" s="106"/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  <c r="V423" s="106"/>
      <c r="W423" s="106"/>
      <c r="X423" s="106"/>
    </row>
    <row r="424" spans="1:24" x14ac:dyDescent="0.3">
      <c r="A424" s="106"/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  <c r="V424" s="106"/>
      <c r="W424" s="106"/>
      <c r="X424" s="106"/>
    </row>
    <row r="425" spans="1:24" x14ac:dyDescent="0.3">
      <c r="A425" s="106"/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</row>
    <row r="426" spans="1:24" x14ac:dyDescent="0.3">
      <c r="A426" s="106"/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</row>
    <row r="427" spans="1:24" x14ac:dyDescent="0.3">
      <c r="A427" s="106"/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</row>
    <row r="428" spans="1:24" x14ac:dyDescent="0.3">
      <c r="A428" s="106"/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</row>
    <row r="429" spans="1:24" x14ac:dyDescent="0.3">
      <c r="A429" s="106"/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</row>
    <row r="430" spans="1:24" x14ac:dyDescent="0.3">
      <c r="A430" s="106"/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  <c r="V430" s="106"/>
      <c r="W430" s="106"/>
      <c r="X430" s="106"/>
    </row>
    <row r="431" spans="1:24" x14ac:dyDescent="0.3">
      <c r="A431" s="106"/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  <c r="V431" s="106"/>
      <c r="W431" s="106"/>
      <c r="X431" s="106"/>
    </row>
    <row r="432" spans="1:24" x14ac:dyDescent="0.3">
      <c r="A432" s="106"/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</row>
    <row r="433" spans="1:24" x14ac:dyDescent="0.3">
      <c r="A433" s="106"/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  <c r="X433" s="106"/>
    </row>
    <row r="434" spans="1:24" x14ac:dyDescent="0.3">
      <c r="A434" s="106"/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</row>
    <row r="435" spans="1:24" x14ac:dyDescent="0.3">
      <c r="A435" s="106"/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  <c r="X435" s="106"/>
    </row>
    <row r="436" spans="1:24" x14ac:dyDescent="0.3">
      <c r="A436" s="106"/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  <c r="V436" s="106"/>
      <c r="W436" s="106"/>
      <c r="X436" s="106"/>
    </row>
    <row r="437" spans="1:24" x14ac:dyDescent="0.3">
      <c r="A437" s="106"/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  <c r="V437" s="106"/>
      <c r="W437" s="106"/>
      <c r="X437" s="106"/>
    </row>
    <row r="438" spans="1:24" x14ac:dyDescent="0.3">
      <c r="A438" s="106"/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  <c r="V438" s="106"/>
      <c r="W438" s="106"/>
      <c r="X438" s="106"/>
    </row>
    <row r="439" spans="1:24" x14ac:dyDescent="0.3">
      <c r="A439" s="106"/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  <c r="V439" s="106"/>
      <c r="W439" s="106"/>
      <c r="X439" s="106"/>
    </row>
    <row r="440" spans="1:24" x14ac:dyDescent="0.3">
      <c r="A440" s="106"/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  <c r="X440" s="106"/>
    </row>
    <row r="441" spans="1:24" x14ac:dyDescent="0.3">
      <c r="A441" s="106"/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  <c r="X441" s="106"/>
    </row>
    <row r="442" spans="1:24" x14ac:dyDescent="0.3">
      <c r="A442" s="106"/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  <c r="V442" s="106"/>
      <c r="W442" s="106"/>
      <c r="X442" s="106"/>
    </row>
    <row r="443" spans="1:24" x14ac:dyDescent="0.3">
      <c r="A443" s="106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  <c r="V443" s="106"/>
      <c r="W443" s="106"/>
      <c r="X443" s="106"/>
    </row>
    <row r="444" spans="1:24" x14ac:dyDescent="0.3">
      <c r="A444" s="106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  <c r="V444" s="106"/>
      <c r="W444" s="106"/>
      <c r="X444" s="106"/>
    </row>
    <row r="445" spans="1:24" x14ac:dyDescent="0.3">
      <c r="A445" s="106"/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  <c r="V445" s="106"/>
      <c r="W445" s="106"/>
      <c r="X445" s="106"/>
    </row>
    <row r="446" spans="1:24" x14ac:dyDescent="0.3">
      <c r="A446" s="106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  <c r="V446" s="106"/>
      <c r="W446" s="106"/>
      <c r="X446" s="106"/>
    </row>
    <row r="447" spans="1:24" x14ac:dyDescent="0.3">
      <c r="A447" s="106"/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</row>
    <row r="448" spans="1:24" x14ac:dyDescent="0.3">
      <c r="A448" s="106"/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  <c r="V448" s="106"/>
      <c r="W448" s="106"/>
      <c r="X448" s="106"/>
    </row>
    <row r="449" spans="1:24" x14ac:dyDescent="0.3">
      <c r="A449" s="106"/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  <c r="V449" s="106"/>
      <c r="W449" s="106"/>
      <c r="X449" s="106"/>
    </row>
    <row r="450" spans="1:24" x14ac:dyDescent="0.3">
      <c r="A450" s="106"/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  <c r="V450" s="106"/>
      <c r="W450" s="106"/>
      <c r="X450" s="106"/>
    </row>
    <row r="451" spans="1:24" x14ac:dyDescent="0.3">
      <c r="A451" s="106"/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  <c r="V451" s="106"/>
      <c r="W451" s="106"/>
      <c r="X451" s="106"/>
    </row>
    <row r="452" spans="1:24" x14ac:dyDescent="0.3">
      <c r="A452" s="106"/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  <c r="V452" s="106"/>
      <c r="W452" s="106"/>
      <c r="X452" s="106"/>
    </row>
    <row r="453" spans="1:24" x14ac:dyDescent="0.3">
      <c r="A453" s="106"/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  <c r="X453" s="106"/>
    </row>
    <row r="454" spans="1:24" x14ac:dyDescent="0.3">
      <c r="A454" s="106"/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  <c r="V454" s="106"/>
      <c r="W454" s="106"/>
      <c r="X454" s="106"/>
    </row>
    <row r="455" spans="1:24" x14ac:dyDescent="0.3">
      <c r="A455" s="106"/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  <c r="V455" s="106"/>
      <c r="W455" s="106"/>
      <c r="X455" s="106"/>
    </row>
    <row r="456" spans="1:24" x14ac:dyDescent="0.3">
      <c r="A456" s="106"/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  <c r="V456" s="106"/>
      <c r="W456" s="106"/>
      <c r="X456" s="106"/>
    </row>
    <row r="457" spans="1:24" x14ac:dyDescent="0.3">
      <c r="A457" s="106"/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  <c r="V457" s="106"/>
      <c r="W457" s="106"/>
      <c r="X457" s="106"/>
    </row>
    <row r="458" spans="1:24" x14ac:dyDescent="0.3">
      <c r="A458" s="106"/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  <c r="V458" s="106"/>
      <c r="W458" s="106"/>
      <c r="X458" s="106"/>
    </row>
    <row r="459" spans="1:24" x14ac:dyDescent="0.3">
      <c r="A459" s="106"/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  <c r="V459" s="106"/>
      <c r="W459" s="106"/>
      <c r="X459" s="106"/>
    </row>
    <row r="460" spans="1:24" x14ac:dyDescent="0.3">
      <c r="A460" s="106"/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  <c r="V460" s="106"/>
      <c r="W460" s="106"/>
      <c r="X460" s="106"/>
    </row>
    <row r="461" spans="1:24" x14ac:dyDescent="0.3">
      <c r="A461" s="106"/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  <c r="V461" s="106"/>
      <c r="W461" s="106"/>
      <c r="X461" s="106"/>
    </row>
    <row r="462" spans="1:24" x14ac:dyDescent="0.3">
      <c r="A462" s="106"/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  <c r="V462" s="106"/>
      <c r="W462" s="106"/>
      <c r="X462" s="106"/>
    </row>
    <row r="463" spans="1:24" x14ac:dyDescent="0.3">
      <c r="A463" s="106"/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  <c r="X463" s="106"/>
    </row>
    <row r="464" spans="1:24" x14ac:dyDescent="0.3">
      <c r="A464" s="106"/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  <c r="X464" s="106"/>
    </row>
    <row r="465" spans="1:24" x14ac:dyDescent="0.3">
      <c r="A465" s="106"/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  <c r="V465" s="106"/>
      <c r="W465" s="106"/>
      <c r="X465" s="106"/>
    </row>
    <row r="466" spans="1:24" x14ac:dyDescent="0.3">
      <c r="A466" s="106"/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  <c r="V466" s="106"/>
      <c r="W466" s="106"/>
      <c r="X466" s="106"/>
    </row>
    <row r="467" spans="1:24" x14ac:dyDescent="0.3">
      <c r="A467" s="106"/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  <c r="V467" s="106"/>
      <c r="W467" s="106"/>
      <c r="X467" s="106"/>
    </row>
    <row r="468" spans="1:24" x14ac:dyDescent="0.3">
      <c r="A468" s="106"/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  <c r="V468" s="106"/>
      <c r="W468" s="106"/>
      <c r="X468" s="106"/>
    </row>
    <row r="469" spans="1:24" x14ac:dyDescent="0.3">
      <c r="A469" s="106"/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  <c r="X469" s="106"/>
    </row>
    <row r="470" spans="1:24" x14ac:dyDescent="0.3">
      <c r="A470" s="106"/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  <c r="V470" s="106"/>
      <c r="W470" s="106"/>
      <c r="X470" s="106"/>
    </row>
    <row r="471" spans="1:24" x14ac:dyDescent="0.3">
      <c r="A471" s="106"/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  <c r="X471" s="106"/>
    </row>
    <row r="472" spans="1:24" x14ac:dyDescent="0.3">
      <c r="A472" s="106"/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  <c r="V472" s="106"/>
      <c r="W472" s="106"/>
      <c r="X472" s="106"/>
    </row>
    <row r="473" spans="1:24" x14ac:dyDescent="0.3">
      <c r="A473" s="106"/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  <c r="V473" s="106"/>
      <c r="W473" s="106"/>
      <c r="X473" s="106"/>
    </row>
    <row r="474" spans="1:24" x14ac:dyDescent="0.3">
      <c r="A474" s="106"/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  <c r="V474" s="106"/>
      <c r="W474" s="106"/>
      <c r="X474" s="106"/>
    </row>
    <row r="475" spans="1:24" x14ac:dyDescent="0.3">
      <c r="A475" s="106"/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  <c r="V475" s="106"/>
      <c r="W475" s="106"/>
      <c r="X475" s="106"/>
    </row>
    <row r="476" spans="1:24" x14ac:dyDescent="0.3">
      <c r="A476" s="106"/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  <c r="V476" s="106"/>
      <c r="W476" s="106"/>
      <c r="X476" s="106"/>
    </row>
    <row r="477" spans="1:24" x14ac:dyDescent="0.3">
      <c r="A477" s="106"/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  <c r="X477" s="106"/>
    </row>
    <row r="478" spans="1:24" x14ac:dyDescent="0.3">
      <c r="A478" s="106"/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  <c r="X478" s="106"/>
    </row>
    <row r="479" spans="1:24" x14ac:dyDescent="0.3">
      <c r="A479" s="106"/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  <c r="V479" s="106"/>
      <c r="W479" s="106"/>
      <c r="X479" s="106"/>
    </row>
    <row r="480" spans="1:24" x14ac:dyDescent="0.3">
      <c r="A480" s="106"/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  <c r="V480" s="106"/>
      <c r="W480" s="106"/>
      <c r="X480" s="106"/>
    </row>
    <row r="481" spans="1:24" x14ac:dyDescent="0.3">
      <c r="A481" s="106"/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  <c r="V481" s="106"/>
      <c r="W481" s="106"/>
      <c r="X481" s="106"/>
    </row>
    <row r="482" spans="1:24" x14ac:dyDescent="0.3">
      <c r="A482" s="106"/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  <c r="V482" s="106"/>
      <c r="W482" s="106"/>
      <c r="X482" s="106"/>
    </row>
    <row r="483" spans="1:24" x14ac:dyDescent="0.3">
      <c r="A483" s="106"/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  <c r="V483" s="106"/>
      <c r="W483" s="106"/>
      <c r="X483" s="106"/>
    </row>
    <row r="484" spans="1:24" x14ac:dyDescent="0.3">
      <c r="A484" s="106"/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  <c r="V484" s="106"/>
      <c r="W484" s="106"/>
      <c r="X484" s="106"/>
    </row>
    <row r="485" spans="1:24" x14ac:dyDescent="0.3">
      <c r="A485" s="106"/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  <c r="V485" s="106"/>
      <c r="W485" s="106"/>
      <c r="X485" s="106"/>
    </row>
    <row r="486" spans="1:24" x14ac:dyDescent="0.3">
      <c r="A486" s="106"/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  <c r="V486" s="106"/>
      <c r="W486" s="106"/>
      <c r="X486" s="106"/>
    </row>
    <row r="487" spans="1:24" x14ac:dyDescent="0.3">
      <c r="A487" s="106"/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  <c r="V487" s="106"/>
      <c r="W487" s="106"/>
      <c r="X487" s="106"/>
    </row>
    <row r="488" spans="1:24" x14ac:dyDescent="0.3">
      <c r="A488" s="106"/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  <c r="V488" s="106"/>
      <c r="W488" s="106"/>
      <c r="X488" s="106"/>
    </row>
    <row r="489" spans="1:24" x14ac:dyDescent="0.3">
      <c r="A489" s="106"/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  <c r="V489" s="106"/>
      <c r="W489" s="106"/>
      <c r="X489" s="106"/>
    </row>
    <row r="490" spans="1:24" x14ac:dyDescent="0.3">
      <c r="A490" s="106"/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  <c r="V490" s="106"/>
      <c r="W490" s="106"/>
      <c r="X490" s="106"/>
    </row>
    <row r="491" spans="1:24" x14ac:dyDescent="0.3">
      <c r="A491" s="106"/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  <c r="V491" s="106"/>
      <c r="W491" s="106"/>
      <c r="X491" s="106"/>
    </row>
    <row r="492" spans="1:24" x14ac:dyDescent="0.3">
      <c r="A492" s="106"/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  <c r="V492" s="106"/>
      <c r="W492" s="106"/>
      <c r="X492" s="106"/>
    </row>
    <row r="493" spans="1:24" x14ac:dyDescent="0.3">
      <c r="A493" s="106"/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  <c r="V493" s="106"/>
      <c r="W493" s="106"/>
      <c r="X493" s="106"/>
    </row>
    <row r="494" spans="1:24" x14ac:dyDescent="0.3">
      <c r="A494" s="106"/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  <c r="V494" s="106"/>
      <c r="W494" s="106"/>
      <c r="X494" s="106"/>
    </row>
    <row r="495" spans="1:24" x14ac:dyDescent="0.3">
      <c r="A495" s="106"/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  <c r="V495" s="106"/>
      <c r="W495" s="106"/>
      <c r="X495" s="106"/>
    </row>
    <row r="496" spans="1:24" x14ac:dyDescent="0.3">
      <c r="A496" s="106"/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  <c r="V496" s="106"/>
      <c r="W496" s="106"/>
      <c r="X496" s="106"/>
    </row>
    <row r="497" spans="1:24" x14ac:dyDescent="0.3">
      <c r="A497" s="106"/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  <c r="V497" s="106"/>
      <c r="W497" s="106"/>
      <c r="X497" s="106"/>
    </row>
    <row r="498" spans="1:24" x14ac:dyDescent="0.3">
      <c r="A498" s="106"/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  <c r="V498" s="106"/>
      <c r="W498" s="106"/>
      <c r="X498" s="106"/>
    </row>
    <row r="499" spans="1:24" x14ac:dyDescent="0.3">
      <c r="A499" s="106"/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  <c r="V499" s="106"/>
      <c r="W499" s="106"/>
      <c r="X499" s="106"/>
    </row>
    <row r="500" spans="1:24" x14ac:dyDescent="0.3">
      <c r="A500" s="106"/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  <c r="V500" s="106"/>
      <c r="W500" s="106"/>
      <c r="X500" s="106"/>
    </row>
    <row r="501" spans="1:24" x14ac:dyDescent="0.3">
      <c r="A501" s="106"/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  <c r="V501" s="106"/>
      <c r="W501" s="106"/>
      <c r="X501" s="106"/>
    </row>
    <row r="502" spans="1:24" x14ac:dyDescent="0.3">
      <c r="A502" s="106"/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  <c r="V502" s="106"/>
      <c r="W502" s="106"/>
      <c r="X502" s="106"/>
    </row>
    <row r="503" spans="1:24" x14ac:dyDescent="0.3">
      <c r="A503" s="106"/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  <c r="V503" s="106"/>
      <c r="W503" s="106"/>
      <c r="X503" s="106"/>
    </row>
    <row r="504" spans="1:24" x14ac:dyDescent="0.3">
      <c r="A504" s="106"/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  <c r="V504" s="106"/>
      <c r="W504" s="106"/>
      <c r="X504" s="106"/>
    </row>
    <row r="505" spans="1:24" x14ac:dyDescent="0.3">
      <c r="A505" s="106"/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  <c r="V505" s="106"/>
      <c r="W505" s="106"/>
      <c r="X505" s="106"/>
    </row>
    <row r="506" spans="1:24" x14ac:dyDescent="0.3">
      <c r="A506" s="106"/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  <c r="X506" s="106"/>
    </row>
    <row r="507" spans="1:24" x14ac:dyDescent="0.3">
      <c r="A507" s="106"/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  <c r="V507" s="106"/>
      <c r="W507" s="106"/>
      <c r="X507" s="106"/>
    </row>
    <row r="508" spans="1:24" x14ac:dyDescent="0.3">
      <c r="A508" s="106"/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  <c r="V508" s="106"/>
      <c r="W508" s="106"/>
      <c r="X508" s="106"/>
    </row>
    <row r="509" spans="1:24" x14ac:dyDescent="0.3">
      <c r="A509" s="106"/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  <c r="V509" s="106"/>
      <c r="W509" s="106"/>
      <c r="X509" s="106"/>
    </row>
    <row r="510" spans="1:24" x14ac:dyDescent="0.3">
      <c r="A510" s="106"/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  <c r="V510" s="106"/>
      <c r="W510" s="106"/>
      <c r="X510" s="106"/>
    </row>
    <row r="511" spans="1:24" x14ac:dyDescent="0.3">
      <c r="A511" s="106"/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  <c r="V511" s="106"/>
      <c r="W511" s="106"/>
      <c r="X511" s="106"/>
    </row>
    <row r="512" spans="1:24" x14ac:dyDescent="0.3">
      <c r="A512" s="106"/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  <c r="V512" s="106"/>
      <c r="W512" s="106"/>
      <c r="X512" s="106"/>
    </row>
    <row r="513" spans="1:24" x14ac:dyDescent="0.3">
      <c r="A513" s="106"/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  <c r="V513" s="106"/>
      <c r="W513" s="106"/>
      <c r="X513" s="106"/>
    </row>
    <row r="514" spans="1:24" x14ac:dyDescent="0.3">
      <c r="A514" s="106"/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  <c r="X514" s="106"/>
    </row>
    <row r="515" spans="1:24" x14ac:dyDescent="0.3">
      <c r="A515" s="106"/>
      <c r="B515" s="106"/>
      <c r="C515" s="106"/>
      <c r="D515" s="106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  <c r="X515" s="106"/>
    </row>
    <row r="516" spans="1:24" x14ac:dyDescent="0.3">
      <c r="A516" s="106"/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  <c r="X516" s="106"/>
    </row>
    <row r="517" spans="1:24" x14ac:dyDescent="0.3">
      <c r="A517" s="106"/>
      <c r="B517" s="106"/>
      <c r="C517" s="106"/>
      <c r="D517" s="106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  <c r="X517" s="106"/>
    </row>
    <row r="518" spans="1:24" x14ac:dyDescent="0.3">
      <c r="A518" s="106"/>
      <c r="B518" s="106"/>
      <c r="C518" s="106"/>
      <c r="D518" s="106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  <c r="X518" s="106"/>
    </row>
    <row r="519" spans="1:24" x14ac:dyDescent="0.3">
      <c r="A519" s="106"/>
      <c r="B519" s="106"/>
      <c r="C519" s="106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  <c r="X519" s="106"/>
    </row>
    <row r="520" spans="1:24" x14ac:dyDescent="0.3">
      <c r="A520" s="106"/>
      <c r="B520" s="106"/>
      <c r="C520" s="106"/>
      <c r="D520" s="106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</row>
    <row r="521" spans="1:24" x14ac:dyDescent="0.3">
      <c r="A521" s="106"/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  <c r="X521" s="106"/>
    </row>
    <row r="522" spans="1:24" x14ac:dyDescent="0.3">
      <c r="A522" s="106"/>
      <c r="B522" s="106"/>
      <c r="C522" s="106"/>
      <c r="D522" s="106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  <c r="X522" s="106"/>
    </row>
    <row r="523" spans="1:24" x14ac:dyDescent="0.3">
      <c r="A523" s="106"/>
      <c r="B523" s="106"/>
      <c r="C523" s="106"/>
      <c r="D523" s="106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  <c r="X523" s="106"/>
    </row>
    <row r="524" spans="1:24" x14ac:dyDescent="0.3">
      <c r="A524" s="106"/>
      <c r="B524" s="106"/>
      <c r="C524" s="106"/>
      <c r="D524" s="106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  <c r="X524" s="106"/>
    </row>
    <row r="525" spans="1:24" x14ac:dyDescent="0.3">
      <c r="A525" s="106"/>
      <c r="B525" s="106"/>
      <c r="C525" s="106"/>
      <c r="D525" s="106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  <c r="X525" s="106"/>
    </row>
    <row r="526" spans="1:24" x14ac:dyDescent="0.3">
      <c r="A526" s="106"/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</row>
    <row r="527" spans="1:24" x14ac:dyDescent="0.3">
      <c r="A527" s="106"/>
      <c r="B527" s="106"/>
      <c r="C527" s="106"/>
      <c r="D527" s="106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</row>
    <row r="528" spans="1:24" x14ac:dyDescent="0.3">
      <c r="A528" s="106"/>
      <c r="B528" s="106"/>
      <c r="C528" s="106"/>
      <c r="D528" s="106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</row>
    <row r="529" spans="1:24" x14ac:dyDescent="0.3">
      <c r="A529" s="106"/>
      <c r="B529" s="106"/>
      <c r="C529" s="106"/>
      <c r="D529" s="106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</row>
    <row r="530" spans="1:24" x14ac:dyDescent="0.3">
      <c r="A530" s="106"/>
      <c r="B530" s="106"/>
      <c r="C530" s="106"/>
      <c r="D530" s="106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  <c r="V530" s="106"/>
      <c r="W530" s="106"/>
      <c r="X530" s="106"/>
    </row>
    <row r="531" spans="1:24" x14ac:dyDescent="0.3">
      <c r="A531" s="106"/>
      <c r="B531" s="106"/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  <c r="V531" s="106"/>
      <c r="W531" s="106"/>
      <c r="X531" s="106"/>
    </row>
    <row r="532" spans="1:24" x14ac:dyDescent="0.3">
      <c r="A532" s="106"/>
      <c r="B532" s="106"/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  <c r="X532" s="106"/>
    </row>
    <row r="533" spans="1:24" x14ac:dyDescent="0.3">
      <c r="A533" s="106"/>
      <c r="B533" s="106"/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  <c r="V533" s="106"/>
      <c r="W533" s="106"/>
      <c r="X533" s="106"/>
    </row>
    <row r="534" spans="1:24" x14ac:dyDescent="0.3">
      <c r="A534" s="106"/>
      <c r="B534" s="106"/>
      <c r="C534" s="106"/>
      <c r="D534" s="106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  <c r="V534" s="106"/>
      <c r="W534" s="106"/>
      <c r="X534" s="106"/>
    </row>
    <row r="535" spans="1:24" x14ac:dyDescent="0.3">
      <c r="A535" s="106"/>
      <c r="B535" s="106"/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  <c r="V535" s="106"/>
      <c r="W535" s="106"/>
      <c r="X535" s="106"/>
    </row>
    <row r="536" spans="1:24" x14ac:dyDescent="0.3">
      <c r="A536" s="106"/>
      <c r="B536" s="106"/>
      <c r="C536" s="106"/>
      <c r="D536" s="106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  <c r="V536" s="106"/>
      <c r="W536" s="106"/>
      <c r="X536" s="106"/>
    </row>
    <row r="537" spans="1:24" x14ac:dyDescent="0.3">
      <c r="A537" s="106"/>
      <c r="B537" s="106"/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  <c r="V537" s="106"/>
      <c r="W537" s="106"/>
      <c r="X537" s="106"/>
    </row>
    <row r="538" spans="1:24" x14ac:dyDescent="0.3">
      <c r="A538" s="106"/>
      <c r="B538" s="106"/>
      <c r="C538" s="106"/>
      <c r="D538" s="106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  <c r="V538" s="106"/>
      <c r="W538" s="106"/>
      <c r="X538" s="106"/>
    </row>
    <row r="539" spans="1:24" x14ac:dyDescent="0.3">
      <c r="A539" s="106"/>
      <c r="B539" s="106"/>
      <c r="C539" s="106"/>
      <c r="D539" s="106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  <c r="V539" s="106"/>
      <c r="W539" s="106"/>
      <c r="X539" s="106"/>
    </row>
    <row r="540" spans="1:24" x14ac:dyDescent="0.3">
      <c r="A540" s="106"/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  <c r="V540" s="106"/>
      <c r="W540" s="106"/>
      <c r="X540" s="106"/>
    </row>
    <row r="541" spans="1:24" x14ac:dyDescent="0.3">
      <c r="A541" s="106"/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  <c r="X541" s="106"/>
    </row>
    <row r="542" spans="1:24" x14ac:dyDescent="0.3">
      <c r="A542" s="106"/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</row>
    <row r="543" spans="1:24" x14ac:dyDescent="0.3">
      <c r="A543" s="106"/>
      <c r="B543" s="106"/>
      <c r="C543" s="106"/>
      <c r="D543" s="106"/>
      <c r="E543" s="106"/>
      <c r="F543" s="106"/>
      <c r="G543" s="106"/>
      <c r="H543" s="106"/>
      <c r="I543" s="106"/>
      <c r="J543" s="106"/>
      <c r="K543" s="106"/>
      <c r="L543" s="106"/>
      <c r="M543" s="106"/>
      <c r="N543" s="106"/>
      <c r="O543" s="106"/>
      <c r="P543" s="106"/>
      <c r="Q543" s="106"/>
      <c r="R543" s="106"/>
      <c r="S543" s="106"/>
      <c r="T543" s="106"/>
      <c r="U543" s="106"/>
      <c r="V543" s="106"/>
      <c r="W543" s="106"/>
      <c r="X543" s="106"/>
    </row>
    <row r="544" spans="1:24" x14ac:dyDescent="0.3">
      <c r="A544" s="106"/>
      <c r="B544" s="106"/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  <c r="O544" s="106"/>
      <c r="P544" s="106"/>
      <c r="Q544" s="106"/>
      <c r="R544" s="106"/>
      <c r="S544" s="106"/>
      <c r="T544" s="106"/>
      <c r="U544" s="106"/>
      <c r="V544" s="106"/>
      <c r="W544" s="106"/>
      <c r="X544" s="106"/>
    </row>
    <row r="545" spans="1:24" x14ac:dyDescent="0.3">
      <c r="A545" s="106"/>
      <c r="B545" s="106"/>
      <c r="C545" s="106"/>
      <c r="D545" s="106"/>
      <c r="E545" s="106"/>
      <c r="F545" s="106"/>
      <c r="G545" s="106"/>
      <c r="H545" s="106"/>
      <c r="I545" s="106"/>
      <c r="J545" s="106"/>
      <c r="K545" s="106"/>
      <c r="L545" s="106"/>
      <c r="M545" s="106"/>
      <c r="N545" s="106"/>
      <c r="O545" s="106"/>
      <c r="P545" s="106"/>
      <c r="Q545" s="106"/>
      <c r="R545" s="106"/>
      <c r="S545" s="106"/>
      <c r="T545" s="106"/>
      <c r="U545" s="106"/>
      <c r="V545" s="106"/>
      <c r="W545" s="106"/>
      <c r="X545" s="106"/>
    </row>
    <row r="546" spans="1:24" x14ac:dyDescent="0.3">
      <c r="A546" s="106"/>
      <c r="B546" s="106"/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  <c r="O546" s="106"/>
      <c r="P546" s="106"/>
      <c r="Q546" s="106"/>
      <c r="R546" s="106"/>
      <c r="S546" s="106"/>
      <c r="T546" s="106"/>
      <c r="U546" s="106"/>
      <c r="V546" s="106"/>
      <c r="W546" s="106"/>
      <c r="X546" s="106"/>
    </row>
    <row r="547" spans="1:24" x14ac:dyDescent="0.3">
      <c r="A547" s="106"/>
      <c r="B547" s="106"/>
      <c r="C547" s="106"/>
      <c r="D547" s="106"/>
      <c r="E547" s="106"/>
      <c r="F547" s="106"/>
      <c r="G547" s="106"/>
      <c r="H547" s="106"/>
      <c r="I547" s="106"/>
      <c r="J547" s="106"/>
      <c r="K547" s="106"/>
      <c r="L547" s="106"/>
      <c r="M547" s="106"/>
      <c r="N547" s="106"/>
      <c r="O547" s="106"/>
      <c r="P547" s="106"/>
      <c r="Q547" s="106"/>
      <c r="R547" s="106"/>
      <c r="S547" s="106"/>
      <c r="T547" s="106"/>
      <c r="U547" s="106"/>
      <c r="V547" s="106"/>
      <c r="W547" s="106"/>
      <c r="X547" s="106"/>
    </row>
    <row r="548" spans="1:24" x14ac:dyDescent="0.3">
      <c r="A548" s="106"/>
      <c r="B548" s="106"/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  <c r="O548" s="106"/>
      <c r="P548" s="106"/>
      <c r="Q548" s="106"/>
      <c r="R548" s="106"/>
      <c r="S548" s="106"/>
      <c r="T548" s="106"/>
      <c r="U548" s="106"/>
      <c r="V548" s="106"/>
      <c r="W548" s="106"/>
      <c r="X548" s="106"/>
    </row>
    <row r="549" spans="1:24" x14ac:dyDescent="0.3">
      <c r="A549" s="106"/>
      <c r="B549" s="106"/>
      <c r="C549" s="106"/>
      <c r="D549" s="106"/>
      <c r="E549" s="106"/>
      <c r="F549" s="106"/>
      <c r="G549" s="106"/>
      <c r="H549" s="106"/>
      <c r="I549" s="106"/>
      <c r="J549" s="106"/>
      <c r="K549" s="106"/>
      <c r="L549" s="106"/>
      <c r="M549" s="106"/>
      <c r="N549" s="106"/>
      <c r="O549" s="106"/>
      <c r="P549" s="106"/>
      <c r="Q549" s="106"/>
      <c r="R549" s="106"/>
      <c r="S549" s="106"/>
      <c r="T549" s="106"/>
      <c r="U549" s="106"/>
      <c r="V549" s="106"/>
      <c r="W549" s="106"/>
      <c r="X549" s="106"/>
    </row>
    <row r="550" spans="1:24" x14ac:dyDescent="0.3">
      <c r="A550" s="106"/>
      <c r="B550" s="106"/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  <c r="O550" s="106"/>
      <c r="P550" s="106"/>
      <c r="Q550" s="106"/>
      <c r="R550" s="106"/>
      <c r="S550" s="106"/>
      <c r="T550" s="106"/>
      <c r="U550" s="106"/>
      <c r="V550" s="106"/>
      <c r="W550" s="106"/>
      <c r="X550" s="106"/>
    </row>
    <row r="551" spans="1:24" x14ac:dyDescent="0.3">
      <c r="A551" s="106"/>
      <c r="B551" s="106"/>
      <c r="C551" s="106"/>
      <c r="D551" s="106"/>
      <c r="E551" s="106"/>
      <c r="F551" s="106"/>
      <c r="G551" s="106"/>
      <c r="H551" s="106"/>
      <c r="I551" s="106"/>
      <c r="J551" s="106"/>
      <c r="K551" s="106"/>
      <c r="L551" s="106"/>
      <c r="M551" s="106"/>
      <c r="N551" s="106"/>
      <c r="O551" s="106"/>
      <c r="P551" s="106"/>
      <c r="Q551" s="106"/>
      <c r="R551" s="106"/>
      <c r="S551" s="106"/>
      <c r="T551" s="106"/>
      <c r="U551" s="106"/>
      <c r="V551" s="106"/>
      <c r="W551" s="106"/>
      <c r="X551" s="106"/>
    </row>
    <row r="552" spans="1:24" x14ac:dyDescent="0.3">
      <c r="A552" s="106"/>
      <c r="B552" s="106"/>
      <c r="C552" s="106"/>
      <c r="D552" s="106"/>
      <c r="E552" s="106"/>
      <c r="F552" s="106"/>
      <c r="G552" s="106"/>
      <c r="H552" s="106"/>
      <c r="I552" s="106"/>
      <c r="J552" s="106"/>
      <c r="K552" s="106"/>
      <c r="L552" s="106"/>
      <c r="M552" s="106"/>
      <c r="N552" s="106"/>
      <c r="O552" s="106"/>
      <c r="P552" s="106"/>
      <c r="Q552" s="106"/>
      <c r="R552" s="106"/>
      <c r="S552" s="106"/>
      <c r="T552" s="106"/>
      <c r="U552" s="106"/>
      <c r="V552" s="106"/>
      <c r="W552" s="106"/>
      <c r="X552" s="106"/>
    </row>
    <row r="553" spans="1:24" x14ac:dyDescent="0.3">
      <c r="A553" s="106"/>
      <c r="B553" s="106"/>
      <c r="C553" s="106"/>
      <c r="D553" s="106"/>
      <c r="E553" s="106"/>
      <c r="F553" s="106"/>
      <c r="G553" s="106"/>
      <c r="H553" s="106"/>
      <c r="I553" s="106"/>
      <c r="J553" s="106"/>
      <c r="K553" s="106"/>
      <c r="L553" s="106"/>
      <c r="M553" s="106"/>
      <c r="N553" s="106"/>
      <c r="O553" s="106"/>
      <c r="P553" s="106"/>
      <c r="Q553" s="106"/>
      <c r="R553" s="106"/>
      <c r="S553" s="106"/>
      <c r="T553" s="106"/>
      <c r="U553" s="106"/>
      <c r="V553" s="106"/>
      <c r="W553" s="106"/>
      <c r="X553" s="106"/>
    </row>
    <row r="554" spans="1:24" x14ac:dyDescent="0.3">
      <c r="A554" s="106"/>
      <c r="B554" s="106"/>
      <c r="C554" s="106"/>
      <c r="D554" s="106"/>
      <c r="E554" s="106"/>
      <c r="F554" s="106"/>
      <c r="G554" s="106"/>
      <c r="H554" s="106"/>
      <c r="I554" s="106"/>
      <c r="J554" s="106"/>
      <c r="K554" s="106"/>
      <c r="L554" s="106"/>
      <c r="M554" s="106"/>
      <c r="N554" s="106"/>
      <c r="O554" s="106"/>
      <c r="P554" s="106"/>
      <c r="Q554" s="106"/>
      <c r="R554" s="106"/>
      <c r="S554" s="106"/>
      <c r="T554" s="106"/>
      <c r="U554" s="106"/>
      <c r="V554" s="106"/>
      <c r="W554" s="106"/>
      <c r="X554" s="106"/>
    </row>
    <row r="555" spans="1:24" x14ac:dyDescent="0.3">
      <c r="A555" s="106"/>
      <c r="B555" s="106"/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  <c r="O555" s="106"/>
      <c r="P555" s="106"/>
      <c r="Q555" s="106"/>
      <c r="R555" s="106"/>
      <c r="S555" s="106"/>
      <c r="T555" s="106"/>
      <c r="U555" s="106"/>
      <c r="V555" s="106"/>
      <c r="W555" s="106"/>
      <c r="X555" s="106"/>
    </row>
    <row r="556" spans="1:24" x14ac:dyDescent="0.3">
      <c r="A556" s="106"/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  <c r="X556" s="106"/>
    </row>
    <row r="557" spans="1:24" x14ac:dyDescent="0.3">
      <c r="A557" s="106"/>
      <c r="B557" s="106"/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  <c r="O557" s="106"/>
      <c r="P557" s="106"/>
      <c r="Q557" s="106"/>
      <c r="R557" s="106"/>
      <c r="S557" s="106"/>
      <c r="T557" s="106"/>
      <c r="U557" s="106"/>
      <c r="V557" s="106"/>
      <c r="W557" s="106"/>
      <c r="X557" s="106"/>
    </row>
    <row r="558" spans="1:24" x14ac:dyDescent="0.3">
      <c r="A558" s="106"/>
      <c r="B558" s="106"/>
      <c r="C558" s="106"/>
      <c r="D558" s="106"/>
      <c r="E558" s="106"/>
      <c r="F558" s="106"/>
      <c r="G558" s="106"/>
      <c r="H558" s="106"/>
      <c r="I558" s="106"/>
      <c r="J558" s="106"/>
      <c r="K558" s="106"/>
      <c r="L558" s="106"/>
      <c r="M558" s="106"/>
      <c r="N558" s="106"/>
      <c r="O558" s="106"/>
      <c r="P558" s="106"/>
      <c r="Q558" s="106"/>
      <c r="R558" s="106"/>
      <c r="S558" s="106"/>
      <c r="T558" s="106"/>
      <c r="U558" s="106"/>
      <c r="V558" s="106"/>
      <c r="W558" s="106"/>
      <c r="X558" s="106"/>
    </row>
    <row r="559" spans="1:24" x14ac:dyDescent="0.3">
      <c r="A559" s="106"/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6"/>
      <c r="V559" s="106"/>
      <c r="W559" s="106"/>
      <c r="X559" s="106"/>
    </row>
    <row r="560" spans="1:24" x14ac:dyDescent="0.3">
      <c r="A560" s="106"/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6"/>
      <c r="V560" s="106"/>
      <c r="W560" s="106"/>
      <c r="X560" s="106"/>
    </row>
    <row r="561" spans="1:24" x14ac:dyDescent="0.3">
      <c r="A561" s="106"/>
      <c r="B561" s="106"/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  <c r="O561" s="106"/>
      <c r="P561" s="106"/>
      <c r="Q561" s="106"/>
      <c r="R561" s="106"/>
      <c r="S561" s="106"/>
      <c r="T561" s="106"/>
      <c r="U561" s="106"/>
      <c r="V561" s="106"/>
      <c r="W561" s="106"/>
      <c r="X561" s="106"/>
    </row>
    <row r="562" spans="1:24" x14ac:dyDescent="0.3">
      <c r="A562" s="106"/>
      <c r="B562" s="106"/>
      <c r="C562" s="106"/>
      <c r="D562" s="106"/>
      <c r="E562" s="106"/>
      <c r="F562" s="106"/>
      <c r="G562" s="106"/>
      <c r="H562" s="106"/>
      <c r="I562" s="106"/>
      <c r="J562" s="106"/>
      <c r="K562" s="106"/>
      <c r="L562" s="106"/>
      <c r="M562" s="106"/>
      <c r="N562" s="106"/>
      <c r="O562" s="106"/>
      <c r="P562" s="106"/>
      <c r="Q562" s="106"/>
      <c r="R562" s="106"/>
      <c r="S562" s="106"/>
      <c r="T562" s="106"/>
      <c r="U562" s="106"/>
      <c r="V562" s="106"/>
      <c r="W562" s="106"/>
      <c r="X562" s="106"/>
    </row>
    <row r="563" spans="1:24" x14ac:dyDescent="0.3">
      <c r="A563" s="106"/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  <c r="V563" s="106"/>
      <c r="W563" s="106"/>
      <c r="X563" s="106"/>
    </row>
    <row r="564" spans="1:24" x14ac:dyDescent="0.3">
      <c r="A564" s="106"/>
      <c r="B564" s="106"/>
      <c r="C564" s="106"/>
      <c r="D564" s="106"/>
      <c r="E564" s="106"/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  <c r="X564" s="106"/>
    </row>
    <row r="565" spans="1:24" x14ac:dyDescent="0.3">
      <c r="A565" s="106"/>
      <c r="B565" s="106"/>
      <c r="C565" s="106"/>
      <c r="D565" s="106"/>
      <c r="E565" s="106"/>
      <c r="F565" s="106"/>
      <c r="G565" s="106"/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  <c r="V565" s="106"/>
      <c r="W565" s="106"/>
      <c r="X565" s="106"/>
    </row>
    <row r="566" spans="1:24" x14ac:dyDescent="0.3">
      <c r="A566" s="106"/>
      <c r="B566" s="106"/>
      <c r="C566" s="106"/>
      <c r="D566" s="106"/>
      <c r="E566" s="106"/>
      <c r="F566" s="106"/>
      <c r="G566" s="106"/>
      <c r="H566" s="106"/>
      <c r="I566" s="106"/>
      <c r="J566" s="106"/>
      <c r="K566" s="106"/>
      <c r="L566" s="106"/>
      <c r="M566" s="106"/>
      <c r="N566" s="106"/>
      <c r="O566" s="106"/>
      <c r="P566" s="106"/>
      <c r="Q566" s="106"/>
      <c r="R566" s="106"/>
      <c r="S566" s="106"/>
      <c r="T566" s="106"/>
      <c r="U566" s="106"/>
      <c r="V566" s="106"/>
      <c r="W566" s="106"/>
      <c r="X566" s="106"/>
    </row>
    <row r="567" spans="1:24" x14ac:dyDescent="0.3">
      <c r="A567" s="106"/>
      <c r="B567" s="106"/>
      <c r="C567" s="106"/>
      <c r="D567" s="106"/>
      <c r="E567" s="106"/>
      <c r="F567" s="106"/>
      <c r="G567" s="106"/>
      <c r="H567" s="106"/>
      <c r="I567" s="106"/>
      <c r="J567" s="106"/>
      <c r="K567" s="106"/>
      <c r="L567" s="106"/>
      <c r="M567" s="106"/>
      <c r="N567" s="106"/>
      <c r="O567" s="106"/>
      <c r="P567" s="106"/>
      <c r="Q567" s="106"/>
      <c r="R567" s="106"/>
      <c r="S567" s="106"/>
      <c r="T567" s="106"/>
      <c r="U567" s="106"/>
      <c r="V567" s="106"/>
      <c r="W567" s="106"/>
      <c r="X567" s="106"/>
    </row>
    <row r="568" spans="1:24" x14ac:dyDescent="0.3">
      <c r="A568" s="106"/>
      <c r="B568" s="106"/>
      <c r="C568" s="106"/>
      <c r="D568" s="106"/>
      <c r="E568" s="106"/>
      <c r="F568" s="106"/>
      <c r="G568" s="106"/>
      <c r="H568" s="106"/>
      <c r="I568" s="106"/>
      <c r="J568" s="106"/>
      <c r="K568" s="106"/>
      <c r="L568" s="106"/>
      <c r="M568" s="106"/>
      <c r="N568" s="106"/>
      <c r="O568" s="106"/>
      <c r="P568" s="106"/>
      <c r="Q568" s="106"/>
      <c r="R568" s="106"/>
      <c r="S568" s="106"/>
      <c r="T568" s="106"/>
      <c r="U568" s="106"/>
      <c r="V568" s="106"/>
      <c r="W568" s="106"/>
      <c r="X568" s="106"/>
    </row>
    <row r="569" spans="1:24" x14ac:dyDescent="0.3">
      <c r="A569" s="106"/>
      <c r="B569" s="106"/>
      <c r="C569" s="106"/>
      <c r="D569" s="106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  <c r="O569" s="106"/>
      <c r="P569" s="106"/>
      <c r="Q569" s="106"/>
      <c r="R569" s="106"/>
      <c r="S569" s="106"/>
      <c r="T569" s="106"/>
      <c r="U569" s="106"/>
      <c r="V569" s="106"/>
      <c r="W569" s="106"/>
      <c r="X569" s="106"/>
    </row>
    <row r="570" spans="1:24" x14ac:dyDescent="0.3">
      <c r="A570" s="106"/>
      <c r="B570" s="106"/>
      <c r="C570" s="106"/>
      <c r="D570" s="106"/>
      <c r="E570" s="106"/>
      <c r="F570" s="106"/>
      <c r="G570" s="106"/>
      <c r="H570" s="106"/>
      <c r="I570" s="106"/>
      <c r="J570" s="106"/>
      <c r="K570" s="106"/>
      <c r="L570" s="106"/>
      <c r="M570" s="106"/>
      <c r="N570" s="106"/>
      <c r="O570" s="106"/>
      <c r="P570" s="106"/>
      <c r="Q570" s="106"/>
      <c r="R570" s="106"/>
      <c r="S570" s="106"/>
      <c r="T570" s="106"/>
      <c r="U570" s="106"/>
      <c r="V570" s="106"/>
      <c r="W570" s="106"/>
      <c r="X570" s="106"/>
    </row>
    <row r="571" spans="1:24" x14ac:dyDescent="0.3">
      <c r="A571" s="106"/>
      <c r="B571" s="106"/>
      <c r="C571" s="106"/>
      <c r="D571" s="106"/>
      <c r="E571" s="106"/>
      <c r="F571" s="106"/>
      <c r="G571" s="106"/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  <c r="V571" s="106"/>
      <c r="W571" s="106"/>
      <c r="X571" s="106"/>
    </row>
    <row r="572" spans="1:24" x14ac:dyDescent="0.3">
      <c r="A572" s="106"/>
      <c r="B572" s="106"/>
      <c r="C572" s="106"/>
      <c r="D572" s="106"/>
      <c r="E572" s="106"/>
      <c r="F572" s="106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  <c r="S572" s="106"/>
      <c r="T572" s="106"/>
      <c r="U572" s="106"/>
      <c r="V572" s="106"/>
      <c r="W572" s="106"/>
      <c r="X572" s="106"/>
    </row>
    <row r="573" spans="1:24" x14ac:dyDescent="0.3">
      <c r="A573" s="106"/>
      <c r="B573" s="106"/>
      <c r="C573" s="106"/>
      <c r="D573" s="106"/>
      <c r="E573" s="106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6"/>
      <c r="V573" s="106"/>
      <c r="W573" s="106"/>
      <c r="X573" s="106"/>
    </row>
    <row r="574" spans="1:24" x14ac:dyDescent="0.3">
      <c r="A574" s="106"/>
      <c r="B574" s="106"/>
      <c r="C574" s="106"/>
      <c r="D574" s="106"/>
      <c r="E574" s="106"/>
      <c r="F574" s="106"/>
      <c r="G574" s="106"/>
      <c r="H574" s="106"/>
      <c r="I574" s="106"/>
      <c r="J574" s="106"/>
      <c r="K574" s="106"/>
      <c r="L574" s="106"/>
      <c r="M574" s="106"/>
      <c r="N574" s="106"/>
      <c r="O574" s="106"/>
      <c r="P574" s="106"/>
      <c r="Q574" s="106"/>
      <c r="R574" s="106"/>
      <c r="S574" s="106"/>
      <c r="T574" s="106"/>
      <c r="U574" s="106"/>
      <c r="V574" s="106"/>
      <c r="W574" s="106"/>
      <c r="X574" s="106"/>
    </row>
    <row r="575" spans="1:24" x14ac:dyDescent="0.3">
      <c r="A575" s="106"/>
      <c r="B575" s="106"/>
      <c r="C575" s="106"/>
      <c r="D575" s="106"/>
      <c r="E575" s="106"/>
      <c r="F575" s="106"/>
      <c r="G575" s="106"/>
      <c r="H575" s="106"/>
      <c r="I575" s="106"/>
      <c r="J575" s="106"/>
      <c r="K575" s="106"/>
      <c r="L575" s="106"/>
      <c r="M575" s="106"/>
      <c r="N575" s="106"/>
      <c r="O575" s="106"/>
      <c r="P575" s="106"/>
      <c r="Q575" s="106"/>
      <c r="R575" s="106"/>
      <c r="S575" s="106"/>
      <c r="T575" s="106"/>
      <c r="U575" s="106"/>
      <c r="V575" s="106"/>
      <c r="W575" s="106"/>
      <c r="X575" s="106"/>
    </row>
    <row r="576" spans="1:24" x14ac:dyDescent="0.3">
      <c r="A576" s="106"/>
      <c r="B576" s="106"/>
      <c r="C576" s="106"/>
      <c r="D576" s="106"/>
      <c r="E576" s="106"/>
      <c r="F576" s="106"/>
      <c r="G576" s="106"/>
      <c r="H576" s="106"/>
      <c r="I576" s="106"/>
      <c r="J576" s="106"/>
      <c r="K576" s="106"/>
      <c r="L576" s="106"/>
      <c r="M576" s="106"/>
      <c r="N576" s="106"/>
      <c r="O576" s="106"/>
      <c r="P576" s="106"/>
      <c r="Q576" s="106"/>
      <c r="R576" s="106"/>
      <c r="S576" s="106"/>
      <c r="T576" s="106"/>
      <c r="U576" s="106"/>
      <c r="V576" s="106"/>
      <c r="W576" s="106"/>
      <c r="X576" s="106"/>
    </row>
    <row r="577" spans="1:24" x14ac:dyDescent="0.3">
      <c r="A577" s="106"/>
      <c r="B577" s="106"/>
      <c r="C577" s="106"/>
      <c r="D577" s="106"/>
      <c r="E577" s="106"/>
      <c r="F577" s="106"/>
      <c r="G577" s="106"/>
      <c r="H577" s="106"/>
      <c r="I577" s="106"/>
      <c r="J577" s="106"/>
      <c r="K577" s="106"/>
      <c r="L577" s="106"/>
      <c r="M577" s="106"/>
      <c r="N577" s="106"/>
      <c r="O577" s="106"/>
      <c r="P577" s="106"/>
      <c r="Q577" s="106"/>
      <c r="R577" s="106"/>
      <c r="S577" s="106"/>
      <c r="T577" s="106"/>
      <c r="U577" s="106"/>
      <c r="V577" s="106"/>
      <c r="W577" s="106"/>
      <c r="X577" s="106"/>
    </row>
    <row r="578" spans="1:24" x14ac:dyDescent="0.3">
      <c r="A578" s="106"/>
      <c r="B578" s="106"/>
      <c r="C578" s="106"/>
      <c r="D578" s="106"/>
      <c r="E578" s="106"/>
      <c r="F578" s="106"/>
      <c r="G578" s="106"/>
      <c r="H578" s="106"/>
      <c r="I578" s="106"/>
      <c r="J578" s="106"/>
      <c r="K578" s="106"/>
      <c r="L578" s="106"/>
      <c r="M578" s="106"/>
      <c r="N578" s="106"/>
      <c r="O578" s="106"/>
      <c r="P578" s="106"/>
      <c r="Q578" s="106"/>
      <c r="R578" s="106"/>
      <c r="S578" s="106"/>
      <c r="T578" s="106"/>
      <c r="U578" s="106"/>
      <c r="V578" s="106"/>
      <c r="W578" s="106"/>
      <c r="X578" s="106"/>
    </row>
    <row r="579" spans="1:24" x14ac:dyDescent="0.3">
      <c r="A579" s="106"/>
      <c r="B579" s="106"/>
      <c r="C579" s="106"/>
      <c r="D579" s="106"/>
      <c r="E579" s="106"/>
      <c r="F579" s="106"/>
      <c r="G579" s="106"/>
      <c r="H579" s="106"/>
      <c r="I579" s="106"/>
      <c r="J579" s="106"/>
      <c r="K579" s="106"/>
      <c r="L579" s="106"/>
      <c r="M579" s="106"/>
      <c r="N579" s="106"/>
      <c r="O579" s="106"/>
      <c r="P579" s="106"/>
      <c r="Q579" s="106"/>
      <c r="R579" s="106"/>
      <c r="S579" s="106"/>
      <c r="T579" s="106"/>
      <c r="U579" s="106"/>
      <c r="V579" s="106"/>
      <c r="W579" s="106"/>
      <c r="X579" s="106"/>
    </row>
    <row r="580" spans="1:24" x14ac:dyDescent="0.3">
      <c r="A580" s="106"/>
      <c r="B580" s="106"/>
      <c r="C580" s="106"/>
      <c r="D580" s="106"/>
      <c r="E580" s="106"/>
      <c r="F580" s="106"/>
      <c r="G580" s="106"/>
      <c r="H580" s="106"/>
      <c r="I580" s="106"/>
      <c r="J580" s="106"/>
      <c r="K580" s="106"/>
      <c r="L580" s="106"/>
      <c r="M580" s="106"/>
      <c r="N580" s="106"/>
      <c r="O580" s="106"/>
      <c r="P580" s="106"/>
      <c r="Q580" s="106"/>
      <c r="R580" s="106"/>
      <c r="S580" s="106"/>
      <c r="T580" s="106"/>
      <c r="U580" s="106"/>
      <c r="V580" s="106"/>
      <c r="W580" s="106"/>
      <c r="X580" s="106"/>
    </row>
    <row r="581" spans="1:24" x14ac:dyDescent="0.3">
      <c r="A581" s="106"/>
      <c r="B581" s="106"/>
      <c r="C581" s="106"/>
      <c r="D581" s="106"/>
      <c r="E581" s="106"/>
      <c r="F581" s="106"/>
      <c r="G581" s="106"/>
      <c r="H581" s="106"/>
      <c r="I581" s="106"/>
      <c r="J581" s="106"/>
      <c r="K581" s="106"/>
      <c r="L581" s="106"/>
      <c r="M581" s="106"/>
      <c r="N581" s="106"/>
      <c r="O581" s="106"/>
      <c r="P581" s="106"/>
      <c r="Q581" s="106"/>
      <c r="R581" s="106"/>
      <c r="S581" s="106"/>
      <c r="T581" s="106"/>
      <c r="U581" s="106"/>
      <c r="V581" s="106"/>
      <c r="W581" s="106"/>
      <c r="X581" s="106"/>
    </row>
    <row r="582" spans="1:24" x14ac:dyDescent="0.3">
      <c r="A582" s="106"/>
      <c r="B582" s="106"/>
      <c r="C582" s="106"/>
      <c r="D582" s="106"/>
      <c r="E582" s="106"/>
      <c r="F582" s="106"/>
      <c r="G582" s="106"/>
      <c r="H582" s="106"/>
      <c r="I582" s="106"/>
      <c r="J582" s="106"/>
      <c r="K582" s="106"/>
      <c r="L582" s="106"/>
      <c r="M582" s="106"/>
      <c r="N582" s="106"/>
      <c r="O582" s="106"/>
      <c r="P582" s="106"/>
      <c r="Q582" s="106"/>
      <c r="R582" s="106"/>
      <c r="S582" s="106"/>
      <c r="T582" s="106"/>
      <c r="U582" s="106"/>
      <c r="V582" s="106"/>
      <c r="W582" s="106"/>
      <c r="X582" s="106"/>
    </row>
    <row r="583" spans="1:24" x14ac:dyDescent="0.3">
      <c r="A583" s="106"/>
      <c r="B583" s="106"/>
      <c r="C583" s="106"/>
      <c r="D583" s="106"/>
      <c r="E583" s="106"/>
      <c r="F583" s="106"/>
      <c r="G583" s="106"/>
      <c r="H583" s="106"/>
      <c r="I583" s="106"/>
      <c r="J583" s="106"/>
      <c r="K583" s="106"/>
      <c r="L583" s="106"/>
      <c r="M583" s="106"/>
      <c r="N583" s="106"/>
      <c r="O583" s="106"/>
      <c r="P583" s="106"/>
      <c r="Q583" s="106"/>
      <c r="R583" s="106"/>
      <c r="S583" s="106"/>
      <c r="T583" s="106"/>
      <c r="U583" s="106"/>
      <c r="V583" s="106"/>
      <c r="W583" s="106"/>
      <c r="X583" s="106"/>
    </row>
    <row r="584" spans="1:24" x14ac:dyDescent="0.3">
      <c r="A584" s="106"/>
      <c r="B584" s="106"/>
      <c r="C584" s="106"/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  <c r="V584" s="106"/>
      <c r="W584" s="106"/>
      <c r="X584" s="106"/>
    </row>
    <row r="585" spans="1:24" x14ac:dyDescent="0.3">
      <c r="A585" s="106"/>
      <c r="B585" s="106"/>
      <c r="C585" s="106"/>
      <c r="D585" s="106"/>
      <c r="E585" s="106"/>
      <c r="F585" s="106"/>
      <c r="G585" s="106"/>
      <c r="H585" s="106"/>
      <c r="I585" s="106"/>
      <c r="J585" s="106"/>
      <c r="K585" s="106"/>
      <c r="L585" s="106"/>
      <c r="M585" s="106"/>
      <c r="N585" s="106"/>
      <c r="O585" s="106"/>
      <c r="P585" s="106"/>
      <c r="Q585" s="106"/>
      <c r="R585" s="106"/>
      <c r="S585" s="106"/>
      <c r="T585" s="106"/>
      <c r="U585" s="106"/>
      <c r="V585" s="106"/>
      <c r="W585" s="106"/>
      <c r="X585" s="106"/>
    </row>
    <row r="586" spans="1:24" x14ac:dyDescent="0.3">
      <c r="A586" s="106"/>
      <c r="B586" s="106"/>
      <c r="C586" s="106"/>
      <c r="D586" s="106"/>
      <c r="E586" s="106"/>
      <c r="F586" s="106"/>
      <c r="G586" s="106"/>
      <c r="H586" s="106"/>
      <c r="I586" s="106"/>
      <c r="J586" s="106"/>
      <c r="K586" s="106"/>
      <c r="L586" s="106"/>
      <c r="M586" s="106"/>
      <c r="N586" s="106"/>
      <c r="O586" s="106"/>
      <c r="P586" s="106"/>
      <c r="Q586" s="106"/>
      <c r="R586" s="106"/>
      <c r="S586" s="106"/>
      <c r="T586" s="106"/>
      <c r="U586" s="106"/>
      <c r="V586" s="106"/>
      <c r="W586" s="106"/>
      <c r="X586" s="106"/>
    </row>
    <row r="587" spans="1:24" x14ac:dyDescent="0.3">
      <c r="A587" s="106"/>
      <c r="B587" s="106"/>
      <c r="C587" s="106"/>
      <c r="D587" s="106"/>
      <c r="E587" s="106"/>
      <c r="F587" s="106"/>
      <c r="G587" s="106"/>
      <c r="H587" s="106"/>
      <c r="I587" s="106"/>
      <c r="J587" s="106"/>
      <c r="K587" s="106"/>
      <c r="L587" s="106"/>
      <c r="M587" s="106"/>
      <c r="N587" s="106"/>
      <c r="O587" s="106"/>
      <c r="P587" s="106"/>
      <c r="Q587" s="106"/>
      <c r="R587" s="106"/>
      <c r="S587" s="106"/>
      <c r="T587" s="106"/>
      <c r="U587" s="106"/>
      <c r="V587" s="106"/>
      <c r="W587" s="106"/>
      <c r="X587" s="106"/>
    </row>
    <row r="588" spans="1:24" x14ac:dyDescent="0.3">
      <c r="A588" s="106"/>
      <c r="B588" s="106"/>
      <c r="C588" s="106"/>
      <c r="D588" s="106"/>
      <c r="E588" s="106"/>
      <c r="F588" s="106"/>
      <c r="G588" s="106"/>
      <c r="H588" s="106"/>
      <c r="I588" s="106"/>
      <c r="J588" s="106"/>
      <c r="K588" s="106"/>
      <c r="L588" s="106"/>
      <c r="M588" s="106"/>
      <c r="N588" s="106"/>
      <c r="O588" s="106"/>
      <c r="P588" s="106"/>
      <c r="Q588" s="106"/>
      <c r="R588" s="106"/>
      <c r="S588" s="106"/>
      <c r="T588" s="106"/>
      <c r="U588" s="106"/>
      <c r="V588" s="106"/>
      <c r="W588" s="106"/>
      <c r="X588" s="106"/>
    </row>
    <row r="589" spans="1:24" x14ac:dyDescent="0.3">
      <c r="A589" s="106"/>
      <c r="B589" s="106"/>
      <c r="C589" s="106"/>
      <c r="D589" s="106"/>
      <c r="E589" s="106"/>
      <c r="F589" s="106"/>
      <c r="G589" s="106"/>
      <c r="H589" s="106"/>
      <c r="I589" s="106"/>
      <c r="J589" s="106"/>
      <c r="K589" s="106"/>
      <c r="L589" s="106"/>
      <c r="M589" s="106"/>
      <c r="N589" s="106"/>
      <c r="O589" s="106"/>
      <c r="P589" s="106"/>
      <c r="Q589" s="106"/>
      <c r="R589" s="106"/>
      <c r="S589" s="106"/>
      <c r="T589" s="106"/>
      <c r="U589" s="106"/>
      <c r="V589" s="106"/>
      <c r="W589" s="106"/>
      <c r="X589" s="106"/>
    </row>
    <row r="590" spans="1:24" x14ac:dyDescent="0.3">
      <c r="A590" s="106"/>
      <c r="B590" s="106"/>
      <c r="C590" s="106"/>
      <c r="D590" s="106"/>
      <c r="E590" s="106"/>
      <c r="F590" s="106"/>
      <c r="G590" s="106"/>
      <c r="H590" s="106"/>
      <c r="I590" s="106"/>
      <c r="J590" s="106"/>
      <c r="K590" s="106"/>
      <c r="L590" s="106"/>
      <c r="M590" s="106"/>
      <c r="N590" s="106"/>
      <c r="O590" s="106"/>
      <c r="P590" s="106"/>
      <c r="Q590" s="106"/>
      <c r="R590" s="106"/>
      <c r="S590" s="106"/>
      <c r="T590" s="106"/>
      <c r="U590" s="106"/>
      <c r="V590" s="106"/>
      <c r="W590" s="106"/>
      <c r="X590" s="106"/>
    </row>
    <row r="591" spans="1:24" x14ac:dyDescent="0.3">
      <c r="A591" s="106"/>
      <c r="B591" s="106"/>
      <c r="C591" s="106"/>
      <c r="D591" s="106"/>
      <c r="E591" s="106"/>
      <c r="F591" s="106"/>
      <c r="G591" s="106"/>
      <c r="H591" s="106"/>
      <c r="I591" s="106"/>
      <c r="J591" s="106"/>
      <c r="K591" s="106"/>
      <c r="L591" s="106"/>
      <c r="M591" s="106"/>
      <c r="N591" s="106"/>
      <c r="O591" s="106"/>
      <c r="P591" s="106"/>
      <c r="Q591" s="106"/>
      <c r="R591" s="106"/>
      <c r="S591" s="106"/>
      <c r="T591" s="106"/>
      <c r="U591" s="106"/>
      <c r="V591" s="106"/>
      <c r="W591" s="106"/>
      <c r="X591" s="106"/>
    </row>
    <row r="592" spans="1:24" x14ac:dyDescent="0.3">
      <c r="A592" s="106"/>
      <c r="B592" s="106"/>
      <c r="C592" s="106"/>
      <c r="D592" s="106"/>
      <c r="E592" s="106"/>
      <c r="F592" s="106"/>
      <c r="G592" s="106"/>
      <c r="H592" s="106"/>
      <c r="I592" s="106"/>
      <c r="J592" s="106"/>
      <c r="K592" s="106"/>
      <c r="L592" s="106"/>
      <c r="M592" s="106"/>
      <c r="N592" s="106"/>
      <c r="O592" s="106"/>
      <c r="P592" s="106"/>
      <c r="Q592" s="106"/>
      <c r="R592" s="106"/>
      <c r="S592" s="106"/>
      <c r="T592" s="106"/>
      <c r="U592" s="106"/>
      <c r="V592" s="106"/>
      <c r="W592" s="106"/>
      <c r="X592" s="106"/>
    </row>
    <row r="593" spans="1:24" x14ac:dyDescent="0.3">
      <c r="A593" s="106"/>
      <c r="B593" s="106"/>
      <c r="C593" s="106"/>
      <c r="D593" s="106"/>
      <c r="E593" s="106"/>
      <c r="F593" s="106"/>
      <c r="G593" s="106"/>
      <c r="H593" s="106"/>
      <c r="I593" s="106"/>
      <c r="J593" s="106"/>
      <c r="K593" s="106"/>
      <c r="L593" s="106"/>
      <c r="M593" s="106"/>
      <c r="N593" s="106"/>
      <c r="O593" s="106"/>
      <c r="P593" s="106"/>
      <c r="Q593" s="106"/>
      <c r="R593" s="106"/>
      <c r="S593" s="106"/>
      <c r="T593" s="106"/>
      <c r="U593" s="106"/>
      <c r="V593" s="106"/>
      <c r="W593" s="106"/>
      <c r="X593" s="106"/>
    </row>
    <row r="594" spans="1:24" x14ac:dyDescent="0.3">
      <c r="A594" s="106"/>
      <c r="B594" s="106"/>
      <c r="C594" s="106"/>
      <c r="D594" s="106"/>
      <c r="E594" s="106"/>
      <c r="F594" s="106"/>
      <c r="G594" s="106"/>
      <c r="H594" s="106"/>
      <c r="I594" s="106"/>
      <c r="J594" s="106"/>
      <c r="K594" s="106"/>
      <c r="L594" s="106"/>
      <c r="M594" s="106"/>
      <c r="N594" s="106"/>
      <c r="O594" s="106"/>
      <c r="P594" s="106"/>
      <c r="Q594" s="106"/>
      <c r="R594" s="106"/>
      <c r="S594" s="106"/>
      <c r="T594" s="106"/>
      <c r="U594" s="106"/>
      <c r="V594" s="106"/>
      <c r="W594" s="106"/>
      <c r="X594" s="106"/>
    </row>
    <row r="595" spans="1:24" x14ac:dyDescent="0.3">
      <c r="A595" s="106"/>
      <c r="B595" s="106"/>
      <c r="C595" s="106"/>
      <c r="D595" s="106"/>
      <c r="E595" s="106"/>
      <c r="F595" s="106"/>
      <c r="G595" s="106"/>
      <c r="H595" s="106"/>
      <c r="I595" s="106"/>
      <c r="J595" s="106"/>
      <c r="K595" s="106"/>
      <c r="L595" s="106"/>
      <c r="M595" s="106"/>
      <c r="N595" s="106"/>
      <c r="O595" s="106"/>
      <c r="P595" s="106"/>
      <c r="Q595" s="106"/>
      <c r="R595" s="106"/>
      <c r="S595" s="106"/>
      <c r="T595" s="106"/>
      <c r="U595" s="106"/>
      <c r="V595" s="106"/>
      <c r="W595" s="106"/>
      <c r="X595" s="106"/>
    </row>
    <row r="596" spans="1:24" x14ac:dyDescent="0.3">
      <c r="A596" s="106"/>
      <c r="B596" s="106"/>
      <c r="C596" s="106"/>
      <c r="D596" s="106"/>
      <c r="E596" s="106"/>
      <c r="F596" s="106"/>
      <c r="G596" s="106"/>
      <c r="H596" s="106"/>
      <c r="I596" s="106"/>
      <c r="J596" s="106"/>
      <c r="K596" s="106"/>
      <c r="L596" s="106"/>
      <c r="M596" s="106"/>
      <c r="N596" s="106"/>
      <c r="O596" s="106"/>
      <c r="P596" s="106"/>
      <c r="Q596" s="106"/>
      <c r="R596" s="106"/>
      <c r="S596" s="106"/>
      <c r="T596" s="106"/>
      <c r="U596" s="106"/>
      <c r="V596" s="106"/>
      <c r="W596" s="106"/>
      <c r="X596" s="106"/>
    </row>
    <row r="597" spans="1:24" x14ac:dyDescent="0.3">
      <c r="A597" s="106"/>
      <c r="B597" s="106"/>
      <c r="C597" s="106"/>
      <c r="D597" s="106"/>
      <c r="E597" s="106"/>
      <c r="F597" s="106"/>
      <c r="G597" s="106"/>
      <c r="H597" s="106"/>
      <c r="I597" s="106"/>
      <c r="J597" s="106"/>
      <c r="K597" s="106"/>
      <c r="L597" s="106"/>
      <c r="M597" s="106"/>
      <c r="N597" s="106"/>
      <c r="O597" s="106"/>
      <c r="P597" s="106"/>
      <c r="Q597" s="106"/>
      <c r="R597" s="106"/>
      <c r="S597" s="106"/>
      <c r="T597" s="106"/>
      <c r="U597" s="106"/>
      <c r="V597" s="106"/>
      <c r="W597" s="106"/>
      <c r="X597" s="106"/>
    </row>
    <row r="598" spans="1:24" x14ac:dyDescent="0.3">
      <c r="A598" s="106"/>
      <c r="B598" s="106"/>
      <c r="C598" s="106"/>
      <c r="D598" s="106"/>
      <c r="E598" s="106"/>
      <c r="F598" s="106"/>
      <c r="G598" s="106"/>
      <c r="H598" s="106"/>
      <c r="I598" s="106"/>
      <c r="J598" s="106"/>
      <c r="K598" s="106"/>
      <c r="L598" s="106"/>
      <c r="M598" s="106"/>
      <c r="N598" s="106"/>
      <c r="O598" s="106"/>
      <c r="P598" s="106"/>
      <c r="Q598" s="106"/>
      <c r="R598" s="106"/>
      <c r="S598" s="106"/>
      <c r="T598" s="106"/>
      <c r="U598" s="106"/>
      <c r="V598" s="106"/>
      <c r="W598" s="106"/>
      <c r="X598" s="106"/>
    </row>
    <row r="599" spans="1:24" x14ac:dyDescent="0.3">
      <c r="A599" s="106"/>
      <c r="B599" s="106"/>
      <c r="C599" s="106"/>
      <c r="D599" s="106"/>
      <c r="E599" s="106"/>
      <c r="F599" s="106"/>
      <c r="G599" s="106"/>
      <c r="H599" s="106"/>
      <c r="I599" s="106"/>
      <c r="J599" s="106"/>
      <c r="K599" s="106"/>
      <c r="L599" s="106"/>
      <c r="M599" s="106"/>
      <c r="N599" s="106"/>
      <c r="O599" s="106"/>
      <c r="P599" s="106"/>
      <c r="Q599" s="106"/>
      <c r="R599" s="106"/>
      <c r="S599" s="106"/>
      <c r="T599" s="106"/>
      <c r="U599" s="106"/>
      <c r="V599" s="106"/>
      <c r="W599" s="106"/>
      <c r="X599" s="106"/>
    </row>
    <row r="600" spans="1:24" x14ac:dyDescent="0.3">
      <c r="A600" s="106"/>
      <c r="B600" s="106"/>
      <c r="C600" s="106"/>
      <c r="D600" s="106"/>
      <c r="E600" s="106"/>
      <c r="F600" s="106"/>
      <c r="G600" s="106"/>
      <c r="H600" s="106"/>
      <c r="I600" s="106"/>
      <c r="J600" s="106"/>
      <c r="K600" s="106"/>
      <c r="L600" s="106"/>
      <c r="M600" s="106"/>
      <c r="N600" s="106"/>
      <c r="O600" s="106"/>
      <c r="P600" s="106"/>
      <c r="Q600" s="106"/>
      <c r="R600" s="106"/>
      <c r="S600" s="106"/>
      <c r="T600" s="106"/>
      <c r="U600" s="106"/>
      <c r="V600" s="106"/>
      <c r="W600" s="106"/>
      <c r="X600" s="106"/>
    </row>
    <row r="601" spans="1:24" x14ac:dyDescent="0.3">
      <c r="A601" s="106"/>
      <c r="B601" s="106"/>
      <c r="C601" s="106"/>
      <c r="D601" s="106"/>
      <c r="E601" s="106"/>
      <c r="F601" s="106"/>
      <c r="G601" s="106"/>
      <c r="H601" s="106"/>
      <c r="I601" s="106"/>
      <c r="J601" s="106"/>
      <c r="K601" s="106"/>
      <c r="L601" s="106"/>
      <c r="M601" s="106"/>
      <c r="N601" s="106"/>
      <c r="O601" s="106"/>
      <c r="P601" s="106"/>
      <c r="Q601" s="106"/>
      <c r="R601" s="106"/>
      <c r="S601" s="106"/>
      <c r="T601" s="106"/>
      <c r="U601" s="106"/>
      <c r="V601" s="106"/>
      <c r="W601" s="106"/>
      <c r="X601" s="106"/>
    </row>
    <row r="602" spans="1:24" x14ac:dyDescent="0.3">
      <c r="A602" s="106"/>
      <c r="B602" s="106"/>
      <c r="C602" s="106"/>
      <c r="D602" s="106"/>
      <c r="E602" s="106"/>
      <c r="F602" s="106"/>
      <c r="G602" s="106"/>
      <c r="H602" s="106"/>
      <c r="I602" s="106"/>
      <c r="J602" s="106"/>
      <c r="K602" s="106"/>
      <c r="L602" s="106"/>
      <c r="M602" s="106"/>
      <c r="N602" s="106"/>
      <c r="O602" s="106"/>
      <c r="P602" s="106"/>
      <c r="Q602" s="106"/>
      <c r="R602" s="106"/>
      <c r="S602" s="106"/>
      <c r="T602" s="106"/>
      <c r="U602" s="106"/>
      <c r="V602" s="106"/>
      <c r="W602" s="106"/>
      <c r="X602" s="106"/>
    </row>
    <row r="603" spans="1:24" x14ac:dyDescent="0.3">
      <c r="A603" s="106"/>
      <c r="B603" s="106"/>
      <c r="C603" s="106"/>
      <c r="D603" s="106"/>
      <c r="E603" s="106"/>
      <c r="F603" s="106"/>
      <c r="G603" s="106"/>
      <c r="H603" s="106"/>
      <c r="I603" s="106"/>
      <c r="J603" s="106"/>
      <c r="K603" s="106"/>
      <c r="L603" s="106"/>
      <c r="M603" s="106"/>
      <c r="N603" s="106"/>
      <c r="O603" s="106"/>
      <c r="P603" s="106"/>
      <c r="Q603" s="106"/>
      <c r="R603" s="106"/>
      <c r="S603" s="106"/>
      <c r="T603" s="106"/>
      <c r="U603" s="106"/>
      <c r="V603" s="106"/>
      <c r="W603" s="106"/>
      <c r="X603" s="106"/>
    </row>
    <row r="604" spans="1:24" x14ac:dyDescent="0.3">
      <c r="A604" s="106"/>
      <c r="B604" s="106"/>
      <c r="C604" s="106"/>
      <c r="D604" s="106"/>
      <c r="E604" s="106"/>
      <c r="F604" s="106"/>
      <c r="G604" s="106"/>
      <c r="H604" s="106"/>
      <c r="I604" s="106"/>
      <c r="J604" s="106"/>
      <c r="K604" s="106"/>
      <c r="L604" s="106"/>
      <c r="M604" s="106"/>
      <c r="N604" s="106"/>
      <c r="O604" s="106"/>
      <c r="P604" s="106"/>
      <c r="Q604" s="106"/>
      <c r="R604" s="106"/>
      <c r="S604" s="106"/>
      <c r="T604" s="106"/>
      <c r="U604" s="106"/>
      <c r="V604" s="106"/>
      <c r="W604" s="106"/>
      <c r="X604" s="106"/>
    </row>
    <row r="605" spans="1:24" x14ac:dyDescent="0.3">
      <c r="A605" s="106"/>
      <c r="B605" s="106"/>
      <c r="C605" s="106"/>
      <c r="D605" s="106"/>
      <c r="E605" s="106"/>
      <c r="F605" s="106"/>
      <c r="G605" s="106"/>
      <c r="H605" s="106"/>
      <c r="I605" s="106"/>
      <c r="J605" s="106"/>
      <c r="K605" s="106"/>
      <c r="L605" s="106"/>
      <c r="M605" s="106"/>
      <c r="N605" s="106"/>
      <c r="O605" s="106"/>
      <c r="P605" s="106"/>
      <c r="Q605" s="106"/>
      <c r="R605" s="106"/>
      <c r="S605" s="106"/>
      <c r="T605" s="106"/>
      <c r="U605" s="106"/>
      <c r="V605" s="106"/>
      <c r="W605" s="106"/>
      <c r="X605" s="106"/>
    </row>
    <row r="606" spans="1:24" x14ac:dyDescent="0.3">
      <c r="A606" s="106"/>
      <c r="B606" s="106"/>
      <c r="C606" s="106"/>
      <c r="D606" s="106"/>
      <c r="E606" s="106"/>
      <c r="F606" s="106"/>
      <c r="G606" s="106"/>
      <c r="H606" s="106"/>
      <c r="I606" s="106"/>
      <c r="J606" s="106"/>
      <c r="K606" s="106"/>
      <c r="L606" s="106"/>
      <c r="M606" s="106"/>
      <c r="N606" s="106"/>
      <c r="O606" s="106"/>
      <c r="P606" s="106"/>
      <c r="Q606" s="106"/>
      <c r="R606" s="106"/>
      <c r="S606" s="106"/>
      <c r="T606" s="106"/>
      <c r="U606" s="106"/>
      <c r="V606" s="106"/>
      <c r="W606" s="106"/>
      <c r="X606" s="106"/>
    </row>
    <row r="607" spans="1:24" x14ac:dyDescent="0.3">
      <c r="A607" s="106"/>
      <c r="B607" s="106"/>
      <c r="C607" s="106"/>
      <c r="D607" s="106"/>
      <c r="E607" s="106"/>
      <c r="F607" s="106"/>
      <c r="G607" s="106"/>
      <c r="H607" s="106"/>
      <c r="I607" s="106"/>
      <c r="J607" s="106"/>
      <c r="K607" s="106"/>
      <c r="L607" s="106"/>
      <c r="M607" s="106"/>
      <c r="N607" s="106"/>
      <c r="O607" s="106"/>
      <c r="P607" s="106"/>
      <c r="Q607" s="106"/>
      <c r="R607" s="106"/>
      <c r="S607" s="106"/>
      <c r="T607" s="106"/>
      <c r="U607" s="106"/>
      <c r="V607" s="106"/>
      <c r="W607" s="106"/>
      <c r="X607" s="106"/>
    </row>
    <row r="608" spans="1:24" x14ac:dyDescent="0.3">
      <c r="A608" s="106"/>
      <c r="B608" s="106"/>
      <c r="C608" s="106"/>
      <c r="D608" s="106"/>
      <c r="E608" s="106"/>
      <c r="F608" s="106"/>
      <c r="G608" s="106"/>
      <c r="H608" s="106"/>
      <c r="I608" s="106"/>
      <c r="J608" s="106"/>
      <c r="K608" s="106"/>
      <c r="L608" s="106"/>
      <c r="M608" s="106"/>
      <c r="N608" s="106"/>
      <c r="O608" s="106"/>
      <c r="P608" s="106"/>
      <c r="Q608" s="106"/>
      <c r="R608" s="106"/>
      <c r="S608" s="106"/>
      <c r="T608" s="106"/>
      <c r="U608" s="106"/>
      <c r="V608" s="106"/>
      <c r="W608" s="106"/>
      <c r="X608" s="106"/>
    </row>
    <row r="609" spans="1:24" x14ac:dyDescent="0.3">
      <c r="A609" s="106"/>
      <c r="B609" s="106"/>
      <c r="C609" s="106"/>
      <c r="D609" s="106"/>
      <c r="E609" s="106"/>
      <c r="F609" s="106"/>
      <c r="G609" s="106"/>
      <c r="H609" s="106"/>
      <c r="I609" s="106"/>
      <c r="J609" s="106"/>
      <c r="K609" s="106"/>
      <c r="L609" s="106"/>
      <c r="M609" s="106"/>
      <c r="N609" s="106"/>
      <c r="O609" s="106"/>
      <c r="P609" s="106"/>
      <c r="Q609" s="106"/>
      <c r="R609" s="106"/>
      <c r="S609" s="106"/>
      <c r="T609" s="106"/>
      <c r="U609" s="106"/>
      <c r="V609" s="106"/>
      <c r="W609" s="106"/>
      <c r="X609" s="106"/>
    </row>
    <row r="610" spans="1:24" x14ac:dyDescent="0.3">
      <c r="A610" s="106"/>
      <c r="B610" s="106"/>
      <c r="C610" s="106"/>
      <c r="D610" s="106"/>
      <c r="E610" s="106"/>
      <c r="F610" s="106"/>
      <c r="G610" s="106"/>
      <c r="H610" s="106"/>
      <c r="I610" s="106"/>
      <c r="J610" s="106"/>
      <c r="K610" s="106"/>
      <c r="L610" s="106"/>
      <c r="M610" s="106"/>
      <c r="N610" s="106"/>
      <c r="O610" s="106"/>
      <c r="P610" s="106"/>
      <c r="Q610" s="106"/>
      <c r="R610" s="106"/>
      <c r="S610" s="106"/>
      <c r="T610" s="106"/>
      <c r="U610" s="106"/>
      <c r="V610" s="106"/>
      <c r="W610" s="106"/>
      <c r="X610" s="106"/>
    </row>
    <row r="611" spans="1:24" x14ac:dyDescent="0.3">
      <c r="A611" s="106"/>
      <c r="B611" s="106"/>
      <c r="C611" s="106"/>
      <c r="D611" s="106"/>
      <c r="E611" s="106"/>
      <c r="F611" s="106"/>
      <c r="G611" s="106"/>
      <c r="H611" s="106"/>
      <c r="I611" s="106"/>
      <c r="J611" s="106"/>
      <c r="K611" s="106"/>
      <c r="L611" s="106"/>
      <c r="M611" s="106"/>
      <c r="N611" s="106"/>
      <c r="O611" s="106"/>
      <c r="P611" s="106"/>
      <c r="Q611" s="106"/>
      <c r="R611" s="106"/>
      <c r="S611" s="106"/>
      <c r="T611" s="106"/>
      <c r="U611" s="106"/>
      <c r="V611" s="106"/>
      <c r="W611" s="106"/>
      <c r="X611" s="106"/>
    </row>
    <row r="612" spans="1:24" x14ac:dyDescent="0.3">
      <c r="A612" s="106"/>
      <c r="B612" s="106"/>
      <c r="C612" s="106"/>
      <c r="D612" s="106"/>
      <c r="E612" s="106"/>
      <c r="F612" s="106"/>
      <c r="G612" s="106"/>
      <c r="H612" s="106"/>
      <c r="I612" s="106"/>
      <c r="J612" s="106"/>
      <c r="K612" s="106"/>
      <c r="L612" s="106"/>
      <c r="M612" s="106"/>
      <c r="N612" s="106"/>
      <c r="O612" s="106"/>
      <c r="P612" s="106"/>
      <c r="Q612" s="106"/>
      <c r="R612" s="106"/>
      <c r="S612" s="106"/>
      <c r="T612" s="106"/>
      <c r="U612" s="106"/>
      <c r="V612" s="106"/>
      <c r="W612" s="106"/>
      <c r="X612" s="106"/>
    </row>
    <row r="613" spans="1:24" x14ac:dyDescent="0.3">
      <c r="A613" s="106"/>
      <c r="B613" s="106"/>
      <c r="C613" s="106"/>
      <c r="D613" s="106"/>
      <c r="E613" s="106"/>
      <c r="F613" s="106"/>
      <c r="G613" s="106"/>
      <c r="H613" s="106"/>
      <c r="I613" s="106"/>
      <c r="J613" s="106"/>
      <c r="K613" s="106"/>
      <c r="L613" s="106"/>
      <c r="M613" s="106"/>
      <c r="N613" s="106"/>
      <c r="O613" s="106"/>
      <c r="P613" s="106"/>
      <c r="Q613" s="106"/>
      <c r="R613" s="106"/>
      <c r="S613" s="106"/>
      <c r="T613" s="106"/>
      <c r="U613" s="106"/>
      <c r="V613" s="106"/>
      <c r="W613" s="106"/>
      <c r="X613" s="106"/>
    </row>
    <row r="614" spans="1:24" x14ac:dyDescent="0.3">
      <c r="A614" s="106"/>
      <c r="B614" s="106"/>
      <c r="C614" s="106"/>
      <c r="D614" s="106"/>
      <c r="E614" s="106"/>
      <c r="F614" s="106"/>
      <c r="G614" s="106"/>
      <c r="H614" s="106"/>
      <c r="I614" s="106"/>
      <c r="J614" s="106"/>
      <c r="K614" s="106"/>
      <c r="L614" s="106"/>
      <c r="M614" s="106"/>
      <c r="N614" s="106"/>
      <c r="O614" s="106"/>
      <c r="P614" s="106"/>
      <c r="Q614" s="106"/>
      <c r="R614" s="106"/>
      <c r="S614" s="106"/>
      <c r="T614" s="106"/>
      <c r="U614" s="106"/>
      <c r="V614" s="106"/>
      <c r="W614" s="106"/>
      <c r="X614" s="106"/>
    </row>
    <row r="615" spans="1:24" x14ac:dyDescent="0.3">
      <c r="A615" s="106"/>
      <c r="B615" s="106"/>
      <c r="C615" s="106"/>
      <c r="D615" s="106"/>
      <c r="E615" s="106"/>
      <c r="F615" s="106"/>
      <c r="G615" s="106"/>
      <c r="H615" s="106"/>
      <c r="I615" s="106"/>
      <c r="J615" s="106"/>
      <c r="K615" s="106"/>
      <c r="L615" s="106"/>
      <c r="M615" s="106"/>
      <c r="N615" s="106"/>
      <c r="O615" s="106"/>
      <c r="P615" s="106"/>
      <c r="Q615" s="106"/>
      <c r="R615" s="106"/>
      <c r="S615" s="106"/>
      <c r="T615" s="106"/>
      <c r="U615" s="106"/>
      <c r="V615" s="106"/>
      <c r="W615" s="106"/>
      <c r="X615" s="106"/>
    </row>
    <row r="616" spans="1:24" x14ac:dyDescent="0.3">
      <c r="A616" s="106"/>
      <c r="B616" s="106"/>
      <c r="C616" s="106"/>
      <c r="D616" s="106"/>
      <c r="E616" s="106"/>
      <c r="F616" s="106"/>
      <c r="G616" s="106"/>
      <c r="H616" s="106"/>
      <c r="I616" s="106"/>
      <c r="J616" s="106"/>
      <c r="K616" s="106"/>
      <c r="L616" s="106"/>
      <c r="M616" s="106"/>
      <c r="N616" s="106"/>
      <c r="O616" s="106"/>
      <c r="P616" s="106"/>
      <c r="Q616" s="106"/>
      <c r="R616" s="106"/>
      <c r="S616" s="106"/>
      <c r="T616" s="106"/>
      <c r="U616" s="106"/>
      <c r="V616" s="106"/>
      <c r="W616" s="106"/>
      <c r="X616" s="106"/>
    </row>
    <row r="617" spans="1:24" x14ac:dyDescent="0.3">
      <c r="A617" s="106"/>
      <c r="B617" s="106"/>
      <c r="C617" s="106"/>
      <c r="D617" s="106"/>
      <c r="E617" s="106"/>
      <c r="F617" s="106"/>
      <c r="G617" s="106"/>
      <c r="H617" s="106"/>
      <c r="I617" s="106"/>
      <c r="J617" s="106"/>
      <c r="K617" s="106"/>
      <c r="L617" s="106"/>
      <c r="M617" s="106"/>
      <c r="N617" s="106"/>
      <c r="O617" s="106"/>
      <c r="P617" s="106"/>
      <c r="Q617" s="106"/>
      <c r="R617" s="106"/>
      <c r="S617" s="106"/>
      <c r="T617" s="106"/>
      <c r="U617" s="106"/>
      <c r="V617" s="106"/>
      <c r="W617" s="106"/>
      <c r="X617" s="106"/>
    </row>
    <row r="618" spans="1:24" x14ac:dyDescent="0.3">
      <c r="A618" s="106"/>
      <c r="B618" s="106"/>
      <c r="C618" s="106"/>
      <c r="D618" s="106"/>
      <c r="E618" s="106"/>
      <c r="F618" s="106"/>
      <c r="G618" s="106"/>
      <c r="H618" s="106"/>
      <c r="I618" s="106"/>
      <c r="J618" s="106"/>
      <c r="K618" s="106"/>
      <c r="L618" s="106"/>
      <c r="M618" s="106"/>
      <c r="N618" s="106"/>
      <c r="O618" s="106"/>
      <c r="P618" s="106"/>
      <c r="Q618" s="106"/>
      <c r="R618" s="106"/>
      <c r="S618" s="106"/>
      <c r="T618" s="106"/>
      <c r="U618" s="106"/>
      <c r="V618" s="106"/>
      <c r="W618" s="106"/>
      <c r="X618" s="106"/>
    </row>
    <row r="619" spans="1:24" x14ac:dyDescent="0.3">
      <c r="A619" s="106"/>
      <c r="B619" s="106"/>
      <c r="C619" s="106"/>
      <c r="D619" s="106"/>
      <c r="E619" s="106"/>
      <c r="F619" s="106"/>
      <c r="G619" s="106"/>
      <c r="H619" s="106"/>
      <c r="I619" s="106"/>
      <c r="J619" s="106"/>
      <c r="K619" s="106"/>
      <c r="L619" s="106"/>
      <c r="M619" s="106"/>
      <c r="N619" s="106"/>
      <c r="O619" s="106"/>
      <c r="P619" s="106"/>
      <c r="Q619" s="106"/>
      <c r="R619" s="106"/>
      <c r="S619" s="106"/>
      <c r="T619" s="106"/>
      <c r="U619" s="106"/>
      <c r="V619" s="106"/>
      <c r="W619" s="106"/>
      <c r="X619" s="106"/>
    </row>
    <row r="620" spans="1:24" x14ac:dyDescent="0.3">
      <c r="A620" s="106"/>
      <c r="B620" s="106"/>
      <c r="C620" s="106"/>
      <c r="D620" s="106"/>
      <c r="E620" s="106"/>
      <c r="F620" s="106"/>
      <c r="G620" s="106"/>
      <c r="H620" s="106"/>
      <c r="I620" s="106"/>
      <c r="J620" s="106"/>
      <c r="K620" s="106"/>
      <c r="L620" s="106"/>
      <c r="M620" s="106"/>
      <c r="N620" s="106"/>
      <c r="O620" s="106"/>
      <c r="P620" s="106"/>
      <c r="Q620" s="106"/>
      <c r="R620" s="106"/>
      <c r="S620" s="106"/>
      <c r="T620" s="106"/>
      <c r="U620" s="106"/>
      <c r="V620" s="106"/>
      <c r="W620" s="106"/>
      <c r="X620" s="106"/>
    </row>
    <row r="621" spans="1:24" x14ac:dyDescent="0.3">
      <c r="A621" s="106"/>
      <c r="B621" s="106"/>
      <c r="C621" s="106"/>
      <c r="D621" s="106"/>
      <c r="E621" s="106"/>
      <c r="F621" s="106"/>
      <c r="G621" s="106"/>
      <c r="H621" s="106"/>
      <c r="I621" s="106"/>
      <c r="J621" s="106"/>
      <c r="K621" s="106"/>
      <c r="L621" s="106"/>
      <c r="M621" s="106"/>
      <c r="N621" s="106"/>
      <c r="O621" s="106"/>
      <c r="P621" s="106"/>
      <c r="Q621" s="106"/>
      <c r="R621" s="106"/>
      <c r="S621" s="106"/>
      <c r="T621" s="106"/>
      <c r="U621" s="106"/>
      <c r="V621" s="106"/>
      <c r="W621" s="106"/>
      <c r="X621" s="106"/>
    </row>
    <row r="622" spans="1:24" x14ac:dyDescent="0.3">
      <c r="A622" s="106"/>
      <c r="B622" s="106"/>
      <c r="C622" s="106"/>
      <c r="D622" s="106"/>
      <c r="E622" s="106"/>
      <c r="F622" s="106"/>
      <c r="G622" s="106"/>
      <c r="H622" s="106"/>
      <c r="I622" s="106"/>
      <c r="J622" s="106"/>
      <c r="K622" s="106"/>
      <c r="L622" s="106"/>
      <c r="M622" s="106"/>
      <c r="N622" s="106"/>
      <c r="O622" s="106"/>
      <c r="P622" s="106"/>
      <c r="Q622" s="106"/>
      <c r="R622" s="106"/>
      <c r="S622" s="106"/>
      <c r="T622" s="106"/>
      <c r="U622" s="106"/>
      <c r="V622" s="106"/>
      <c r="W622" s="106"/>
      <c r="X622" s="106"/>
    </row>
    <row r="623" spans="1:24" x14ac:dyDescent="0.3">
      <c r="A623" s="106"/>
      <c r="B623" s="106"/>
      <c r="C623" s="106"/>
      <c r="D623" s="106"/>
      <c r="E623" s="106"/>
      <c r="F623" s="106"/>
      <c r="G623" s="106"/>
      <c r="H623" s="106"/>
      <c r="I623" s="106"/>
      <c r="J623" s="106"/>
      <c r="K623" s="106"/>
      <c r="L623" s="106"/>
      <c r="M623" s="106"/>
      <c r="N623" s="106"/>
      <c r="O623" s="106"/>
      <c r="P623" s="106"/>
      <c r="Q623" s="106"/>
      <c r="R623" s="106"/>
      <c r="S623" s="106"/>
      <c r="T623" s="106"/>
      <c r="U623" s="106"/>
      <c r="V623" s="106"/>
      <c r="W623" s="106"/>
      <c r="X623" s="106"/>
    </row>
    <row r="624" spans="1:24" x14ac:dyDescent="0.3">
      <c r="A624" s="106"/>
      <c r="B624" s="106"/>
      <c r="C624" s="106"/>
      <c r="D624" s="106"/>
      <c r="E624" s="106"/>
      <c r="F624" s="106"/>
      <c r="G624" s="106"/>
      <c r="H624" s="106"/>
      <c r="I624" s="106"/>
      <c r="J624" s="106"/>
      <c r="K624" s="106"/>
      <c r="L624" s="106"/>
      <c r="M624" s="106"/>
      <c r="N624" s="106"/>
      <c r="O624" s="106"/>
      <c r="P624" s="106"/>
      <c r="Q624" s="106"/>
      <c r="R624" s="106"/>
      <c r="S624" s="106"/>
      <c r="T624" s="106"/>
      <c r="U624" s="106"/>
      <c r="V624" s="106"/>
      <c r="W624" s="106"/>
      <c r="X624" s="106"/>
    </row>
    <row r="625" spans="1:24" x14ac:dyDescent="0.3">
      <c r="A625" s="106"/>
      <c r="B625" s="106"/>
      <c r="C625" s="106"/>
      <c r="D625" s="106"/>
      <c r="E625" s="106"/>
      <c r="F625" s="106"/>
      <c r="G625" s="106"/>
      <c r="H625" s="106"/>
      <c r="I625" s="106"/>
      <c r="J625" s="106"/>
      <c r="K625" s="106"/>
      <c r="L625" s="106"/>
      <c r="M625" s="106"/>
      <c r="N625" s="106"/>
      <c r="O625" s="106"/>
      <c r="P625" s="106"/>
      <c r="Q625" s="106"/>
      <c r="R625" s="106"/>
      <c r="S625" s="106"/>
      <c r="T625" s="106"/>
      <c r="U625" s="106"/>
      <c r="V625" s="106"/>
      <c r="W625" s="106"/>
      <c r="X625" s="106"/>
    </row>
    <row r="626" spans="1:24" x14ac:dyDescent="0.3">
      <c r="A626" s="106"/>
      <c r="B626" s="106"/>
      <c r="C626" s="106"/>
      <c r="D626" s="106"/>
      <c r="E626" s="106"/>
      <c r="F626" s="106"/>
      <c r="G626" s="106"/>
      <c r="H626" s="106"/>
      <c r="I626" s="106"/>
      <c r="J626" s="106"/>
      <c r="K626" s="106"/>
      <c r="L626" s="106"/>
      <c r="M626" s="106"/>
      <c r="N626" s="106"/>
      <c r="O626" s="106"/>
      <c r="P626" s="106"/>
      <c r="Q626" s="106"/>
      <c r="R626" s="106"/>
      <c r="S626" s="106"/>
      <c r="T626" s="106"/>
      <c r="U626" s="106"/>
      <c r="V626" s="106"/>
      <c r="W626" s="106"/>
      <c r="X626" s="106"/>
    </row>
    <row r="627" spans="1:24" x14ac:dyDescent="0.3">
      <c r="A627" s="106"/>
      <c r="B627" s="106"/>
      <c r="C627" s="106"/>
      <c r="D627" s="106"/>
      <c r="E627" s="106"/>
      <c r="F627" s="106"/>
      <c r="G627" s="106"/>
      <c r="H627" s="106"/>
      <c r="I627" s="106"/>
      <c r="J627" s="106"/>
      <c r="K627" s="106"/>
      <c r="L627" s="106"/>
      <c r="M627" s="106"/>
      <c r="N627" s="106"/>
      <c r="O627" s="106"/>
      <c r="P627" s="106"/>
      <c r="Q627" s="106"/>
      <c r="R627" s="106"/>
      <c r="S627" s="106"/>
      <c r="T627" s="106"/>
      <c r="U627" s="106"/>
      <c r="V627" s="106"/>
      <c r="W627" s="106"/>
      <c r="X627" s="106"/>
    </row>
    <row r="628" spans="1:24" x14ac:dyDescent="0.3">
      <c r="A628" s="106"/>
      <c r="B628" s="106"/>
      <c r="C628" s="106"/>
      <c r="D628" s="106"/>
      <c r="E628" s="106"/>
      <c r="F628" s="106"/>
      <c r="G628" s="106"/>
      <c r="H628" s="106"/>
      <c r="I628" s="106"/>
      <c r="J628" s="106"/>
      <c r="K628" s="106"/>
      <c r="L628" s="106"/>
      <c r="M628" s="106"/>
      <c r="N628" s="106"/>
      <c r="O628" s="106"/>
      <c r="P628" s="106"/>
      <c r="Q628" s="106"/>
      <c r="R628" s="106"/>
      <c r="S628" s="106"/>
      <c r="T628" s="106"/>
      <c r="U628" s="106"/>
      <c r="V628" s="106"/>
      <c r="W628" s="106"/>
      <c r="X628" s="106"/>
    </row>
    <row r="629" spans="1:24" x14ac:dyDescent="0.3">
      <c r="A629" s="106"/>
      <c r="B629" s="106"/>
      <c r="C629" s="106"/>
      <c r="D629" s="106"/>
      <c r="E629" s="106"/>
      <c r="F629" s="106"/>
      <c r="G629" s="106"/>
      <c r="H629" s="106"/>
      <c r="I629" s="106"/>
      <c r="J629" s="106"/>
      <c r="K629" s="106"/>
      <c r="L629" s="106"/>
      <c r="M629" s="106"/>
      <c r="N629" s="106"/>
      <c r="O629" s="106"/>
      <c r="P629" s="106"/>
      <c r="Q629" s="106"/>
      <c r="R629" s="106"/>
      <c r="S629" s="106"/>
      <c r="T629" s="106"/>
      <c r="U629" s="106"/>
      <c r="V629" s="106"/>
      <c r="W629" s="106"/>
      <c r="X629" s="106"/>
    </row>
    <row r="630" spans="1:24" x14ac:dyDescent="0.3">
      <c r="A630" s="106"/>
      <c r="B630" s="106"/>
      <c r="C630" s="106"/>
      <c r="D630" s="106"/>
      <c r="E630" s="106"/>
      <c r="F630" s="106"/>
      <c r="G630" s="106"/>
      <c r="H630" s="106"/>
      <c r="I630" s="106"/>
      <c r="J630" s="106"/>
      <c r="K630" s="106"/>
      <c r="L630" s="106"/>
      <c r="M630" s="106"/>
      <c r="N630" s="106"/>
      <c r="O630" s="106"/>
      <c r="P630" s="106"/>
      <c r="Q630" s="106"/>
      <c r="R630" s="106"/>
      <c r="S630" s="106"/>
      <c r="T630" s="106"/>
      <c r="U630" s="106"/>
      <c r="V630" s="106"/>
      <c r="W630" s="106"/>
      <c r="X630" s="106"/>
    </row>
    <row r="631" spans="1:24" x14ac:dyDescent="0.3">
      <c r="A631" s="106"/>
      <c r="B631" s="106"/>
      <c r="C631" s="106"/>
      <c r="D631" s="106"/>
      <c r="E631" s="106"/>
      <c r="F631" s="106"/>
      <c r="G631" s="106"/>
      <c r="H631" s="106"/>
      <c r="I631" s="106"/>
      <c r="J631" s="106"/>
      <c r="K631" s="106"/>
      <c r="L631" s="106"/>
      <c r="M631" s="106"/>
      <c r="N631" s="106"/>
      <c r="O631" s="106"/>
      <c r="P631" s="106"/>
      <c r="Q631" s="106"/>
      <c r="R631" s="106"/>
      <c r="S631" s="106"/>
      <c r="T631" s="106"/>
      <c r="U631" s="106"/>
      <c r="V631" s="106"/>
      <c r="W631" s="106"/>
      <c r="X631" s="106"/>
    </row>
    <row r="632" spans="1:24" x14ac:dyDescent="0.3">
      <c r="A632" s="106"/>
      <c r="B632" s="106"/>
      <c r="C632" s="106"/>
      <c r="D632" s="106"/>
      <c r="E632" s="106"/>
      <c r="F632" s="106"/>
      <c r="G632" s="106"/>
      <c r="H632" s="106"/>
      <c r="I632" s="106"/>
      <c r="J632" s="106"/>
      <c r="K632" s="106"/>
      <c r="L632" s="106"/>
      <c r="M632" s="106"/>
      <c r="N632" s="106"/>
      <c r="O632" s="106"/>
      <c r="P632" s="106"/>
      <c r="Q632" s="106"/>
      <c r="R632" s="106"/>
      <c r="S632" s="106"/>
      <c r="T632" s="106"/>
      <c r="U632" s="106"/>
      <c r="V632" s="106"/>
      <c r="W632" s="106"/>
      <c r="X632" s="106"/>
    </row>
    <row r="633" spans="1:24" x14ac:dyDescent="0.3">
      <c r="A633" s="106"/>
      <c r="B633" s="106"/>
      <c r="C633" s="106"/>
      <c r="D633" s="106"/>
      <c r="E633" s="106"/>
      <c r="F633" s="106"/>
      <c r="G633" s="106"/>
      <c r="H633" s="106"/>
      <c r="I633" s="106"/>
      <c r="J633" s="106"/>
      <c r="K633" s="106"/>
      <c r="L633" s="106"/>
      <c r="M633" s="106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  <c r="X633" s="106"/>
    </row>
    <row r="634" spans="1:24" x14ac:dyDescent="0.3">
      <c r="A634" s="106"/>
      <c r="B634" s="106"/>
      <c r="C634" s="106"/>
      <c r="D634" s="106"/>
      <c r="E634" s="106"/>
      <c r="F634" s="106"/>
      <c r="G634" s="106"/>
      <c r="H634" s="106"/>
      <c r="I634" s="106"/>
      <c r="J634" s="106"/>
      <c r="K634" s="106"/>
      <c r="L634" s="106"/>
      <c r="M634" s="106"/>
      <c r="N634" s="106"/>
      <c r="O634" s="106"/>
      <c r="P634" s="106"/>
      <c r="Q634" s="106"/>
      <c r="R634" s="106"/>
      <c r="S634" s="106"/>
      <c r="T634" s="106"/>
      <c r="U634" s="106"/>
      <c r="V634" s="106"/>
      <c r="W634" s="106"/>
      <c r="X634" s="106"/>
    </row>
    <row r="635" spans="1:24" x14ac:dyDescent="0.3">
      <c r="A635" s="106"/>
      <c r="B635" s="106"/>
      <c r="C635" s="106"/>
      <c r="D635" s="106"/>
      <c r="E635" s="106"/>
      <c r="F635" s="106"/>
      <c r="G635" s="106"/>
      <c r="H635" s="106"/>
      <c r="I635" s="106"/>
      <c r="J635" s="106"/>
      <c r="K635" s="106"/>
      <c r="L635" s="106"/>
      <c r="M635" s="106"/>
      <c r="N635" s="106"/>
      <c r="O635" s="106"/>
      <c r="P635" s="106"/>
      <c r="Q635" s="106"/>
      <c r="R635" s="106"/>
      <c r="S635" s="106"/>
      <c r="T635" s="106"/>
      <c r="U635" s="106"/>
      <c r="V635" s="106"/>
      <c r="W635" s="106"/>
      <c r="X635" s="106"/>
    </row>
    <row r="636" spans="1:24" x14ac:dyDescent="0.3">
      <c r="A636" s="106"/>
      <c r="B636" s="106"/>
      <c r="C636" s="106"/>
      <c r="D636" s="106"/>
      <c r="E636" s="106"/>
      <c r="F636" s="106"/>
      <c r="G636" s="106"/>
      <c r="H636" s="106"/>
      <c r="I636" s="106"/>
      <c r="J636" s="106"/>
      <c r="K636" s="106"/>
      <c r="L636" s="106"/>
      <c r="M636" s="106"/>
      <c r="N636" s="106"/>
      <c r="O636" s="106"/>
      <c r="P636" s="106"/>
      <c r="Q636" s="106"/>
      <c r="R636" s="106"/>
      <c r="S636" s="106"/>
      <c r="T636" s="106"/>
      <c r="U636" s="106"/>
      <c r="V636" s="106"/>
      <c r="W636" s="106"/>
      <c r="X636" s="106"/>
    </row>
    <row r="637" spans="1:24" x14ac:dyDescent="0.3">
      <c r="A637" s="106"/>
      <c r="B637" s="106"/>
      <c r="C637" s="106"/>
      <c r="D637" s="106"/>
      <c r="E637" s="106"/>
      <c r="F637" s="106"/>
      <c r="G637" s="106"/>
      <c r="H637" s="106"/>
      <c r="I637" s="106"/>
      <c r="J637" s="106"/>
      <c r="K637" s="106"/>
      <c r="L637" s="106"/>
      <c r="M637" s="106"/>
      <c r="N637" s="106"/>
      <c r="O637" s="106"/>
      <c r="P637" s="106"/>
      <c r="Q637" s="106"/>
      <c r="R637" s="106"/>
      <c r="S637" s="106"/>
      <c r="T637" s="106"/>
      <c r="U637" s="106"/>
      <c r="V637" s="106"/>
      <c r="W637" s="106"/>
      <c r="X637" s="106"/>
    </row>
    <row r="638" spans="1:24" x14ac:dyDescent="0.3">
      <c r="A638" s="106"/>
      <c r="B638" s="106"/>
      <c r="C638" s="106"/>
      <c r="D638" s="106"/>
      <c r="E638" s="106"/>
      <c r="F638" s="106"/>
      <c r="G638" s="106"/>
      <c r="H638" s="106"/>
      <c r="I638" s="106"/>
      <c r="J638" s="106"/>
      <c r="K638" s="106"/>
      <c r="L638" s="106"/>
      <c r="M638" s="106"/>
      <c r="N638" s="106"/>
      <c r="O638" s="106"/>
      <c r="P638" s="106"/>
      <c r="Q638" s="106"/>
      <c r="R638" s="106"/>
      <c r="S638" s="106"/>
      <c r="T638" s="106"/>
      <c r="U638" s="106"/>
      <c r="V638" s="106"/>
      <c r="W638" s="106"/>
      <c r="X638" s="106"/>
    </row>
    <row r="639" spans="1:24" x14ac:dyDescent="0.3">
      <c r="A639" s="106"/>
      <c r="B639" s="106"/>
      <c r="C639" s="106"/>
      <c r="D639" s="106"/>
      <c r="E639" s="106"/>
      <c r="F639" s="106"/>
      <c r="G639" s="106"/>
      <c r="H639" s="106"/>
      <c r="I639" s="106"/>
      <c r="J639" s="106"/>
      <c r="K639" s="106"/>
      <c r="L639" s="106"/>
      <c r="M639" s="106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  <c r="X639" s="106"/>
    </row>
    <row r="640" spans="1:24" x14ac:dyDescent="0.3">
      <c r="A640" s="106"/>
      <c r="B640" s="106"/>
      <c r="C640" s="106"/>
      <c r="D640" s="106"/>
      <c r="E640" s="106"/>
      <c r="F640" s="106"/>
      <c r="G640" s="106"/>
      <c r="H640" s="106"/>
      <c r="I640" s="106"/>
      <c r="J640" s="106"/>
      <c r="K640" s="106"/>
      <c r="L640" s="106"/>
      <c r="M640" s="106"/>
      <c r="N640" s="106"/>
      <c r="O640" s="106"/>
      <c r="P640" s="106"/>
      <c r="Q640" s="106"/>
      <c r="R640" s="106"/>
      <c r="S640" s="106"/>
      <c r="T640" s="106"/>
      <c r="U640" s="106"/>
      <c r="V640" s="106"/>
      <c r="W640" s="106"/>
      <c r="X640" s="106"/>
    </row>
    <row r="641" spans="1:24" x14ac:dyDescent="0.3">
      <c r="A641" s="106"/>
      <c r="B641" s="106"/>
      <c r="C641" s="106"/>
      <c r="D641" s="106"/>
      <c r="E641" s="106"/>
      <c r="F641" s="106"/>
      <c r="G641" s="106"/>
      <c r="H641" s="106"/>
      <c r="I641" s="106"/>
      <c r="J641" s="106"/>
      <c r="K641" s="106"/>
      <c r="L641" s="106"/>
      <c r="M641" s="106"/>
      <c r="N641" s="106"/>
      <c r="O641" s="106"/>
      <c r="P641" s="106"/>
      <c r="Q641" s="106"/>
      <c r="R641" s="106"/>
      <c r="S641" s="106"/>
      <c r="T641" s="106"/>
      <c r="U641" s="106"/>
      <c r="V641" s="106"/>
      <c r="W641" s="106"/>
      <c r="X641" s="106"/>
    </row>
    <row r="642" spans="1:24" x14ac:dyDescent="0.3">
      <c r="A642" s="106"/>
      <c r="B642" s="106"/>
      <c r="C642" s="106"/>
      <c r="D642" s="106"/>
      <c r="E642" s="106"/>
      <c r="F642" s="106"/>
      <c r="G642" s="106"/>
      <c r="H642" s="106"/>
      <c r="I642" s="106"/>
      <c r="J642" s="106"/>
      <c r="K642" s="106"/>
      <c r="L642" s="106"/>
      <c r="M642" s="106"/>
      <c r="N642" s="106"/>
      <c r="O642" s="106"/>
      <c r="P642" s="106"/>
      <c r="Q642" s="106"/>
      <c r="R642" s="106"/>
      <c r="S642" s="106"/>
      <c r="T642" s="106"/>
      <c r="U642" s="106"/>
      <c r="V642" s="106"/>
      <c r="W642" s="106"/>
      <c r="X642" s="106"/>
    </row>
    <row r="643" spans="1:24" x14ac:dyDescent="0.3">
      <c r="A643" s="106"/>
      <c r="B643" s="106"/>
      <c r="C643" s="106"/>
      <c r="D643" s="106"/>
      <c r="E643" s="106"/>
      <c r="F643" s="106"/>
      <c r="G643" s="106"/>
      <c r="H643" s="106"/>
      <c r="I643" s="106"/>
      <c r="J643" s="106"/>
      <c r="K643" s="106"/>
      <c r="L643" s="106"/>
      <c r="M643" s="106"/>
      <c r="N643" s="106"/>
      <c r="O643" s="106"/>
      <c r="P643" s="106"/>
      <c r="Q643" s="106"/>
      <c r="R643" s="106"/>
      <c r="S643" s="106"/>
      <c r="T643" s="106"/>
      <c r="U643" s="106"/>
      <c r="V643" s="106"/>
      <c r="W643" s="106"/>
      <c r="X643" s="106"/>
    </row>
    <row r="644" spans="1:24" x14ac:dyDescent="0.3">
      <c r="A644" s="106"/>
      <c r="B644" s="106"/>
      <c r="C644" s="106"/>
      <c r="D644" s="106"/>
      <c r="E644" s="106"/>
      <c r="F644" s="106"/>
      <c r="G644" s="106"/>
      <c r="H644" s="106"/>
      <c r="I644" s="106"/>
      <c r="J644" s="106"/>
      <c r="K644" s="106"/>
      <c r="L644" s="106"/>
      <c r="M644" s="106"/>
      <c r="N644" s="106"/>
      <c r="O644" s="106"/>
      <c r="P644" s="106"/>
      <c r="Q644" s="106"/>
      <c r="R644" s="106"/>
      <c r="S644" s="106"/>
      <c r="T644" s="106"/>
      <c r="U644" s="106"/>
      <c r="V644" s="106"/>
      <c r="W644" s="106"/>
      <c r="X644" s="106"/>
    </row>
    <row r="645" spans="1:24" x14ac:dyDescent="0.3">
      <c r="A645" s="106"/>
      <c r="B645" s="106"/>
      <c r="C645" s="106"/>
      <c r="D645" s="106"/>
      <c r="E645" s="106"/>
      <c r="F645" s="106"/>
      <c r="G645" s="106"/>
      <c r="H645" s="106"/>
      <c r="I645" s="106"/>
      <c r="J645" s="106"/>
      <c r="K645" s="106"/>
      <c r="L645" s="106"/>
      <c r="M645" s="106"/>
      <c r="N645" s="106"/>
      <c r="O645" s="106"/>
      <c r="P645" s="106"/>
      <c r="Q645" s="106"/>
      <c r="R645" s="106"/>
      <c r="S645" s="106"/>
      <c r="T645" s="106"/>
      <c r="U645" s="106"/>
      <c r="V645" s="106"/>
      <c r="W645" s="106"/>
      <c r="X645" s="106"/>
    </row>
    <row r="646" spans="1:24" x14ac:dyDescent="0.3">
      <c r="A646" s="106"/>
      <c r="B646" s="106"/>
      <c r="C646" s="106"/>
      <c r="D646" s="106"/>
      <c r="E646" s="106"/>
      <c r="F646" s="106"/>
      <c r="G646" s="106"/>
      <c r="H646" s="106"/>
      <c r="I646" s="106"/>
      <c r="J646" s="106"/>
      <c r="K646" s="106"/>
      <c r="L646" s="106"/>
      <c r="M646" s="106"/>
      <c r="N646" s="106"/>
      <c r="O646" s="106"/>
      <c r="P646" s="106"/>
      <c r="Q646" s="106"/>
      <c r="R646" s="106"/>
      <c r="S646" s="106"/>
      <c r="T646" s="106"/>
      <c r="U646" s="106"/>
      <c r="V646" s="106"/>
      <c r="W646" s="106"/>
      <c r="X646" s="106"/>
    </row>
    <row r="647" spans="1:24" x14ac:dyDescent="0.3">
      <c r="A647" s="106"/>
      <c r="B647" s="106"/>
      <c r="C647" s="106"/>
      <c r="D647" s="106"/>
      <c r="E647" s="106"/>
      <c r="F647" s="106"/>
      <c r="G647" s="106"/>
      <c r="H647" s="106"/>
      <c r="I647" s="106"/>
      <c r="J647" s="106"/>
      <c r="K647" s="106"/>
      <c r="L647" s="106"/>
      <c r="M647" s="106"/>
      <c r="N647" s="106"/>
      <c r="O647" s="106"/>
      <c r="P647" s="106"/>
      <c r="Q647" s="106"/>
      <c r="R647" s="106"/>
      <c r="S647" s="106"/>
      <c r="T647" s="106"/>
      <c r="U647" s="106"/>
      <c r="V647" s="106"/>
      <c r="W647" s="106"/>
      <c r="X647" s="106"/>
    </row>
    <row r="648" spans="1:24" x14ac:dyDescent="0.3">
      <c r="A648" s="106"/>
      <c r="B648" s="106"/>
      <c r="C648" s="106"/>
      <c r="D648" s="106"/>
      <c r="E648" s="106"/>
      <c r="F648" s="106"/>
      <c r="G648" s="106"/>
      <c r="H648" s="106"/>
      <c r="I648" s="106"/>
      <c r="J648" s="106"/>
      <c r="K648" s="106"/>
      <c r="L648" s="106"/>
      <c r="M648" s="106"/>
      <c r="N648" s="106"/>
      <c r="O648" s="106"/>
      <c r="P648" s="106"/>
      <c r="Q648" s="106"/>
      <c r="R648" s="106"/>
      <c r="S648" s="106"/>
      <c r="T648" s="106"/>
      <c r="U648" s="106"/>
      <c r="V648" s="106"/>
      <c r="W648" s="106"/>
      <c r="X648" s="106"/>
    </row>
    <row r="649" spans="1:24" x14ac:dyDescent="0.3">
      <c r="A649" s="106"/>
      <c r="B649" s="106"/>
      <c r="C649" s="106"/>
      <c r="D649" s="106"/>
      <c r="E649" s="106"/>
      <c r="F649" s="106"/>
      <c r="G649" s="106"/>
      <c r="H649" s="106"/>
      <c r="I649" s="106"/>
      <c r="J649" s="106"/>
      <c r="K649" s="106"/>
      <c r="L649" s="106"/>
      <c r="M649" s="106"/>
      <c r="N649" s="106"/>
      <c r="O649" s="106"/>
      <c r="P649" s="106"/>
      <c r="Q649" s="106"/>
      <c r="R649" s="106"/>
      <c r="S649" s="106"/>
      <c r="T649" s="106"/>
      <c r="U649" s="106"/>
      <c r="V649" s="106"/>
      <c r="W649" s="106"/>
      <c r="X649" s="106"/>
    </row>
    <row r="650" spans="1:24" x14ac:dyDescent="0.3">
      <c r="A650" s="106"/>
      <c r="B650" s="106"/>
      <c r="C650" s="106"/>
      <c r="D650" s="106"/>
      <c r="E650" s="106"/>
      <c r="F650" s="106"/>
      <c r="G650" s="106"/>
      <c r="H650" s="106"/>
      <c r="I650" s="106"/>
      <c r="J650" s="106"/>
      <c r="K650" s="106"/>
      <c r="L650" s="106"/>
      <c r="M650" s="106"/>
      <c r="N650" s="106"/>
      <c r="O650" s="106"/>
      <c r="P650" s="106"/>
      <c r="Q650" s="106"/>
      <c r="R650" s="106"/>
      <c r="S650" s="106"/>
      <c r="T650" s="106"/>
      <c r="U650" s="106"/>
      <c r="V650" s="106"/>
      <c r="W650" s="106"/>
      <c r="X650" s="106"/>
    </row>
    <row r="651" spans="1:24" x14ac:dyDescent="0.3">
      <c r="A651" s="106"/>
      <c r="B651" s="106"/>
      <c r="C651" s="106"/>
      <c r="D651" s="106"/>
      <c r="E651" s="106"/>
      <c r="F651" s="106"/>
      <c r="G651" s="106"/>
      <c r="H651" s="106"/>
      <c r="I651" s="106"/>
      <c r="J651" s="106"/>
      <c r="K651" s="106"/>
      <c r="L651" s="106"/>
      <c r="M651" s="106"/>
      <c r="N651" s="106"/>
      <c r="O651" s="106"/>
      <c r="P651" s="106"/>
      <c r="Q651" s="106"/>
      <c r="R651" s="106"/>
      <c r="S651" s="106"/>
      <c r="T651" s="106"/>
      <c r="U651" s="106"/>
      <c r="V651" s="106"/>
      <c r="W651" s="106"/>
      <c r="X651" s="106"/>
    </row>
    <row r="652" spans="1:24" x14ac:dyDescent="0.3">
      <c r="A652" s="106"/>
      <c r="B652" s="106"/>
      <c r="C652" s="106"/>
      <c r="D652" s="106"/>
      <c r="E652" s="106"/>
      <c r="F652" s="106"/>
      <c r="G652" s="106"/>
      <c r="H652" s="106"/>
      <c r="I652" s="106"/>
      <c r="J652" s="106"/>
      <c r="K652" s="106"/>
      <c r="L652" s="106"/>
      <c r="M652" s="106"/>
      <c r="N652" s="106"/>
      <c r="O652" s="106"/>
      <c r="P652" s="106"/>
      <c r="Q652" s="106"/>
      <c r="R652" s="106"/>
      <c r="S652" s="106"/>
      <c r="T652" s="106"/>
      <c r="U652" s="106"/>
      <c r="V652" s="106"/>
      <c r="W652" s="106"/>
      <c r="X652" s="106"/>
    </row>
    <row r="653" spans="1:24" x14ac:dyDescent="0.3">
      <c r="A653" s="106"/>
      <c r="B653" s="106"/>
      <c r="C653" s="106"/>
      <c r="D653" s="106"/>
      <c r="E653" s="106"/>
      <c r="F653" s="106"/>
      <c r="G653" s="106"/>
      <c r="H653" s="106"/>
      <c r="I653" s="106"/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106"/>
      <c r="U653" s="106"/>
      <c r="V653" s="106"/>
      <c r="W653" s="106"/>
      <c r="X653" s="106"/>
    </row>
    <row r="654" spans="1:24" x14ac:dyDescent="0.3">
      <c r="A654" s="106"/>
      <c r="B654" s="106"/>
      <c r="C654" s="106"/>
      <c r="D654" s="106"/>
      <c r="E654" s="106"/>
      <c r="F654" s="106"/>
      <c r="G654" s="106"/>
      <c r="H654" s="106"/>
      <c r="I654" s="106"/>
      <c r="J654" s="106"/>
      <c r="K654" s="106"/>
      <c r="L654" s="106"/>
      <c r="M654" s="106"/>
      <c r="N654" s="106"/>
      <c r="O654" s="106"/>
      <c r="P654" s="106"/>
      <c r="Q654" s="106"/>
      <c r="R654" s="106"/>
      <c r="S654" s="106"/>
      <c r="T654" s="106"/>
      <c r="U654" s="106"/>
      <c r="V654" s="106"/>
      <c r="W654" s="106"/>
      <c r="X654" s="106"/>
    </row>
    <row r="655" spans="1:24" x14ac:dyDescent="0.3">
      <c r="A655" s="106"/>
      <c r="B655" s="106"/>
      <c r="C655" s="106"/>
      <c r="D655" s="106"/>
      <c r="E655" s="106"/>
      <c r="F655" s="106"/>
      <c r="G655" s="106"/>
      <c r="H655" s="106"/>
      <c r="I655" s="106"/>
      <c r="J655" s="106"/>
      <c r="K655" s="106"/>
      <c r="L655" s="106"/>
      <c r="M655" s="106"/>
      <c r="N655" s="106"/>
      <c r="O655" s="106"/>
      <c r="P655" s="106"/>
      <c r="Q655" s="106"/>
      <c r="R655" s="106"/>
      <c r="S655" s="106"/>
      <c r="T655" s="106"/>
      <c r="U655" s="106"/>
      <c r="V655" s="106"/>
      <c r="W655" s="106"/>
      <c r="X655" s="106"/>
    </row>
    <row r="656" spans="1:24" x14ac:dyDescent="0.3">
      <c r="A656" s="106"/>
      <c r="B656" s="106"/>
      <c r="C656" s="106"/>
      <c r="D656" s="106"/>
      <c r="E656" s="106"/>
      <c r="F656" s="106"/>
      <c r="G656" s="106"/>
      <c r="H656" s="106"/>
      <c r="I656" s="106"/>
      <c r="J656" s="106"/>
      <c r="K656" s="106"/>
      <c r="L656" s="106"/>
      <c r="M656" s="106"/>
      <c r="N656" s="106"/>
      <c r="O656" s="106"/>
      <c r="P656" s="106"/>
      <c r="Q656" s="106"/>
      <c r="R656" s="106"/>
      <c r="S656" s="106"/>
      <c r="T656" s="106"/>
      <c r="U656" s="106"/>
      <c r="V656" s="106"/>
      <c r="W656" s="106"/>
      <c r="X656" s="106"/>
    </row>
    <row r="657" spans="1:24" x14ac:dyDescent="0.3">
      <c r="A657" s="106"/>
      <c r="B657" s="106"/>
      <c r="C657" s="106"/>
      <c r="D657" s="106"/>
      <c r="E657" s="106"/>
      <c r="F657" s="106"/>
      <c r="G657" s="106"/>
      <c r="H657" s="106"/>
      <c r="I657" s="106"/>
      <c r="J657" s="106"/>
      <c r="K657" s="106"/>
      <c r="L657" s="106"/>
      <c r="M657" s="106"/>
      <c r="N657" s="106"/>
      <c r="O657" s="106"/>
      <c r="P657" s="106"/>
      <c r="Q657" s="106"/>
      <c r="R657" s="106"/>
      <c r="S657" s="106"/>
      <c r="T657" s="106"/>
      <c r="U657" s="106"/>
      <c r="V657" s="106"/>
      <c r="W657" s="106"/>
      <c r="X657" s="106"/>
    </row>
    <row r="658" spans="1:24" x14ac:dyDescent="0.3">
      <c r="A658" s="106"/>
      <c r="B658" s="106"/>
      <c r="C658" s="106"/>
      <c r="D658" s="106"/>
      <c r="E658" s="106"/>
      <c r="F658" s="106"/>
      <c r="G658" s="106"/>
      <c r="H658" s="106"/>
      <c r="I658" s="106"/>
      <c r="J658" s="106"/>
      <c r="K658" s="106"/>
      <c r="L658" s="106"/>
      <c r="M658" s="106"/>
      <c r="N658" s="106"/>
      <c r="O658" s="106"/>
      <c r="P658" s="106"/>
      <c r="Q658" s="106"/>
      <c r="R658" s="106"/>
      <c r="S658" s="106"/>
      <c r="T658" s="106"/>
      <c r="U658" s="106"/>
      <c r="V658" s="106"/>
      <c r="W658" s="106"/>
      <c r="X658" s="106"/>
    </row>
    <row r="659" spans="1:24" x14ac:dyDescent="0.3">
      <c r="A659" s="106"/>
      <c r="B659" s="106"/>
      <c r="C659" s="106"/>
      <c r="D659" s="106"/>
      <c r="E659" s="106"/>
      <c r="F659" s="106"/>
      <c r="G659" s="106"/>
      <c r="H659" s="106"/>
      <c r="I659" s="106"/>
      <c r="J659" s="106"/>
      <c r="K659" s="106"/>
      <c r="L659" s="106"/>
      <c r="M659" s="106"/>
      <c r="N659" s="106"/>
      <c r="O659" s="106"/>
      <c r="P659" s="106"/>
      <c r="Q659" s="106"/>
      <c r="R659" s="106"/>
      <c r="S659" s="106"/>
      <c r="T659" s="106"/>
      <c r="U659" s="106"/>
      <c r="V659" s="106"/>
      <c r="W659" s="106"/>
      <c r="X659" s="106"/>
    </row>
    <row r="660" spans="1:24" x14ac:dyDescent="0.3">
      <c r="A660" s="106"/>
      <c r="B660" s="106"/>
      <c r="C660" s="106"/>
      <c r="D660" s="106"/>
      <c r="E660" s="106"/>
      <c r="F660" s="106"/>
      <c r="G660" s="106"/>
      <c r="H660" s="106"/>
      <c r="I660" s="106"/>
      <c r="J660" s="106"/>
      <c r="K660" s="106"/>
      <c r="L660" s="106"/>
      <c r="M660" s="106"/>
      <c r="N660" s="106"/>
      <c r="O660" s="106"/>
      <c r="P660" s="106"/>
      <c r="Q660" s="106"/>
      <c r="R660" s="106"/>
      <c r="S660" s="106"/>
      <c r="T660" s="106"/>
      <c r="U660" s="106"/>
      <c r="V660" s="106"/>
      <c r="W660" s="106"/>
      <c r="X660" s="106"/>
    </row>
    <row r="661" spans="1:24" x14ac:dyDescent="0.3">
      <c r="A661" s="106"/>
      <c r="B661" s="106"/>
      <c r="C661" s="106"/>
      <c r="D661" s="106"/>
      <c r="E661" s="106"/>
      <c r="F661" s="106"/>
      <c r="G661" s="106"/>
      <c r="H661" s="106"/>
      <c r="I661" s="106"/>
      <c r="J661" s="106"/>
      <c r="K661" s="106"/>
      <c r="L661" s="106"/>
      <c r="M661" s="106"/>
      <c r="N661" s="106"/>
      <c r="O661" s="106"/>
      <c r="P661" s="106"/>
      <c r="Q661" s="106"/>
      <c r="R661" s="106"/>
      <c r="S661" s="106"/>
      <c r="T661" s="106"/>
      <c r="U661" s="106"/>
      <c r="V661" s="106"/>
      <c r="W661" s="106"/>
      <c r="X661" s="106"/>
    </row>
    <row r="662" spans="1:24" x14ac:dyDescent="0.3">
      <c r="A662" s="106"/>
      <c r="B662" s="106"/>
      <c r="C662" s="106"/>
      <c r="D662" s="106"/>
      <c r="E662" s="106"/>
      <c r="F662" s="106"/>
      <c r="G662" s="106"/>
      <c r="H662" s="106"/>
      <c r="I662" s="106"/>
      <c r="J662" s="106"/>
      <c r="K662" s="106"/>
      <c r="L662" s="106"/>
      <c r="M662" s="106"/>
      <c r="N662" s="106"/>
      <c r="O662" s="106"/>
      <c r="P662" s="106"/>
      <c r="Q662" s="106"/>
      <c r="R662" s="106"/>
      <c r="S662" s="106"/>
      <c r="T662" s="106"/>
      <c r="U662" s="106"/>
      <c r="V662" s="106"/>
      <c r="W662" s="106"/>
      <c r="X662" s="106"/>
    </row>
    <row r="663" spans="1:24" x14ac:dyDescent="0.3">
      <c r="A663" s="106"/>
      <c r="B663" s="106"/>
      <c r="C663" s="106"/>
      <c r="D663" s="106"/>
      <c r="E663" s="106"/>
      <c r="F663" s="106"/>
      <c r="G663" s="106"/>
      <c r="H663" s="106"/>
      <c r="I663" s="106"/>
      <c r="J663" s="106"/>
      <c r="K663" s="106"/>
      <c r="L663" s="106"/>
      <c r="M663" s="106"/>
      <c r="N663" s="106"/>
      <c r="O663" s="106"/>
      <c r="P663" s="106"/>
      <c r="Q663" s="106"/>
      <c r="R663" s="106"/>
      <c r="S663" s="106"/>
      <c r="T663" s="106"/>
      <c r="U663" s="106"/>
      <c r="V663" s="106"/>
      <c r="W663" s="106"/>
      <c r="X663" s="106"/>
    </row>
    <row r="664" spans="1:24" x14ac:dyDescent="0.3">
      <c r="A664" s="106"/>
      <c r="B664" s="106"/>
      <c r="C664" s="106"/>
      <c r="D664" s="106"/>
      <c r="E664" s="106"/>
      <c r="F664" s="106"/>
      <c r="G664" s="106"/>
      <c r="H664" s="106"/>
      <c r="I664" s="106"/>
      <c r="J664" s="106"/>
      <c r="K664" s="106"/>
      <c r="L664" s="106"/>
      <c r="M664" s="106"/>
      <c r="N664" s="106"/>
      <c r="O664" s="106"/>
      <c r="P664" s="106"/>
      <c r="Q664" s="106"/>
      <c r="R664" s="106"/>
      <c r="S664" s="106"/>
      <c r="T664" s="106"/>
      <c r="U664" s="106"/>
      <c r="V664" s="106"/>
      <c r="W664" s="106"/>
      <c r="X664" s="106"/>
    </row>
    <row r="665" spans="1:24" x14ac:dyDescent="0.3">
      <c r="A665" s="106"/>
      <c r="B665" s="106"/>
      <c r="C665" s="106"/>
      <c r="D665" s="106"/>
      <c r="E665" s="106"/>
      <c r="F665" s="106"/>
      <c r="G665" s="106"/>
      <c r="H665" s="106"/>
      <c r="I665" s="106"/>
      <c r="J665" s="106"/>
      <c r="K665" s="106"/>
      <c r="L665" s="106"/>
      <c r="M665" s="106"/>
      <c r="N665" s="106"/>
      <c r="O665" s="106"/>
      <c r="P665" s="106"/>
      <c r="Q665" s="106"/>
      <c r="R665" s="106"/>
      <c r="S665" s="106"/>
      <c r="T665" s="106"/>
      <c r="U665" s="106"/>
      <c r="V665" s="106"/>
      <c r="W665" s="106"/>
      <c r="X665" s="106"/>
    </row>
    <row r="666" spans="1:24" x14ac:dyDescent="0.3">
      <c r="A666" s="106"/>
      <c r="B666" s="106"/>
      <c r="C666" s="106"/>
      <c r="D666" s="106"/>
      <c r="E666" s="106"/>
      <c r="F666" s="106"/>
      <c r="G666" s="106"/>
      <c r="H666" s="106"/>
      <c r="I666" s="106"/>
      <c r="J666" s="106"/>
      <c r="K666" s="106"/>
      <c r="L666" s="106"/>
      <c r="M666" s="106"/>
      <c r="N666" s="106"/>
      <c r="O666" s="106"/>
      <c r="P666" s="106"/>
      <c r="Q666" s="106"/>
      <c r="R666" s="106"/>
      <c r="S666" s="106"/>
      <c r="T666" s="106"/>
      <c r="U666" s="106"/>
      <c r="V666" s="106"/>
      <c r="W666" s="106"/>
      <c r="X666" s="106"/>
    </row>
    <row r="667" spans="1:24" x14ac:dyDescent="0.3">
      <c r="A667" s="106"/>
      <c r="B667" s="106"/>
      <c r="C667" s="106"/>
      <c r="D667" s="106"/>
      <c r="E667" s="106"/>
      <c r="F667" s="106"/>
      <c r="G667" s="106"/>
      <c r="H667" s="106"/>
      <c r="I667" s="106"/>
      <c r="J667" s="106"/>
      <c r="K667" s="106"/>
      <c r="L667" s="106"/>
      <c r="M667" s="106"/>
      <c r="N667" s="106"/>
      <c r="O667" s="106"/>
      <c r="P667" s="106"/>
      <c r="Q667" s="106"/>
      <c r="R667" s="106"/>
      <c r="S667" s="106"/>
      <c r="T667" s="106"/>
      <c r="U667" s="106"/>
      <c r="V667" s="106"/>
      <c r="W667" s="106"/>
      <c r="X667" s="106"/>
    </row>
    <row r="668" spans="1:24" x14ac:dyDescent="0.3">
      <c r="A668" s="106"/>
      <c r="B668" s="106"/>
      <c r="C668" s="106"/>
      <c r="D668" s="106"/>
      <c r="E668" s="106"/>
      <c r="F668" s="106"/>
      <c r="G668" s="106"/>
      <c r="H668" s="106"/>
      <c r="I668" s="106"/>
      <c r="J668" s="106"/>
      <c r="K668" s="106"/>
      <c r="L668" s="106"/>
      <c r="M668" s="106"/>
      <c r="N668" s="106"/>
      <c r="O668" s="106"/>
      <c r="P668" s="106"/>
      <c r="Q668" s="106"/>
      <c r="R668" s="106"/>
      <c r="S668" s="106"/>
      <c r="T668" s="106"/>
      <c r="U668" s="106"/>
      <c r="V668" s="106"/>
      <c r="W668" s="106"/>
      <c r="X668" s="106"/>
    </row>
    <row r="669" spans="1:24" x14ac:dyDescent="0.3">
      <c r="A669" s="106"/>
      <c r="B669" s="106"/>
      <c r="C669" s="106"/>
      <c r="D669" s="106"/>
      <c r="E669" s="106"/>
      <c r="F669" s="106"/>
      <c r="G669" s="106"/>
      <c r="H669" s="106"/>
      <c r="I669" s="106"/>
      <c r="J669" s="106"/>
      <c r="K669" s="106"/>
      <c r="L669" s="106"/>
      <c r="M669" s="106"/>
      <c r="N669" s="106"/>
      <c r="O669" s="106"/>
      <c r="P669" s="106"/>
      <c r="Q669" s="106"/>
      <c r="R669" s="106"/>
      <c r="S669" s="106"/>
      <c r="T669" s="106"/>
      <c r="U669" s="106"/>
      <c r="V669" s="106"/>
      <c r="W669" s="106"/>
      <c r="X669" s="106"/>
    </row>
    <row r="670" spans="1:24" x14ac:dyDescent="0.3">
      <c r="A670" s="106"/>
      <c r="B670" s="106"/>
      <c r="C670" s="106"/>
      <c r="D670" s="106"/>
      <c r="E670" s="106"/>
      <c r="F670" s="106"/>
      <c r="G670" s="106"/>
      <c r="H670" s="106"/>
      <c r="I670" s="106"/>
      <c r="J670" s="106"/>
      <c r="K670" s="106"/>
      <c r="L670" s="106"/>
      <c r="M670" s="106"/>
      <c r="N670" s="106"/>
      <c r="O670" s="106"/>
      <c r="P670" s="106"/>
      <c r="Q670" s="106"/>
      <c r="R670" s="106"/>
      <c r="S670" s="106"/>
      <c r="T670" s="106"/>
      <c r="U670" s="106"/>
      <c r="V670" s="106"/>
      <c r="W670" s="106"/>
      <c r="X670" s="106"/>
    </row>
    <row r="671" spans="1:24" x14ac:dyDescent="0.3">
      <c r="A671" s="106"/>
      <c r="B671" s="106"/>
      <c r="C671" s="106"/>
      <c r="D671" s="106"/>
      <c r="E671" s="106"/>
      <c r="F671" s="106"/>
      <c r="G671" s="106"/>
      <c r="H671" s="106"/>
      <c r="I671" s="106"/>
      <c r="J671" s="106"/>
      <c r="K671" s="106"/>
      <c r="L671" s="106"/>
      <c r="M671" s="106"/>
      <c r="N671" s="106"/>
      <c r="O671" s="106"/>
      <c r="P671" s="106"/>
      <c r="Q671" s="106"/>
      <c r="R671" s="106"/>
      <c r="S671" s="106"/>
      <c r="T671" s="106"/>
      <c r="U671" s="106"/>
      <c r="V671" s="106"/>
      <c r="W671" s="106"/>
      <c r="X671" s="106"/>
    </row>
    <row r="672" spans="1:24" x14ac:dyDescent="0.3">
      <c r="A672" s="106"/>
      <c r="B672" s="106"/>
      <c r="C672" s="106"/>
      <c r="D672" s="106"/>
      <c r="E672" s="106"/>
      <c r="F672" s="106"/>
      <c r="G672" s="106"/>
      <c r="H672" s="106"/>
      <c r="I672" s="106"/>
      <c r="J672" s="106"/>
      <c r="K672" s="106"/>
      <c r="L672" s="106"/>
      <c r="M672" s="106"/>
      <c r="N672" s="106"/>
      <c r="O672" s="106"/>
      <c r="P672" s="106"/>
      <c r="Q672" s="106"/>
      <c r="R672" s="106"/>
      <c r="S672" s="106"/>
      <c r="T672" s="106"/>
      <c r="U672" s="106"/>
      <c r="V672" s="106"/>
      <c r="W672" s="106"/>
      <c r="X672" s="106"/>
    </row>
    <row r="673" spans="1:24" x14ac:dyDescent="0.3">
      <c r="A673" s="106"/>
      <c r="B673" s="106"/>
      <c r="C673" s="106"/>
      <c r="D673" s="106"/>
      <c r="E673" s="106"/>
      <c r="F673" s="106"/>
      <c r="G673" s="106"/>
      <c r="H673" s="106"/>
      <c r="I673" s="106"/>
      <c r="J673" s="106"/>
      <c r="K673" s="106"/>
      <c r="L673" s="106"/>
      <c r="M673" s="106"/>
      <c r="N673" s="106"/>
      <c r="O673" s="106"/>
      <c r="P673" s="106"/>
      <c r="Q673" s="106"/>
      <c r="R673" s="106"/>
      <c r="S673" s="106"/>
      <c r="T673" s="106"/>
      <c r="U673" s="106"/>
      <c r="V673" s="106"/>
      <c r="W673" s="106"/>
      <c r="X673" s="106"/>
    </row>
    <row r="674" spans="1:24" x14ac:dyDescent="0.3">
      <c r="A674" s="106"/>
      <c r="B674" s="106"/>
      <c r="C674" s="106"/>
      <c r="D674" s="106"/>
      <c r="E674" s="106"/>
      <c r="F674" s="106"/>
      <c r="G674" s="106"/>
      <c r="H674" s="106"/>
      <c r="I674" s="106"/>
      <c r="J674" s="106"/>
      <c r="K674" s="106"/>
      <c r="L674" s="106"/>
      <c r="M674" s="106"/>
      <c r="N674" s="106"/>
      <c r="O674" s="106"/>
      <c r="P674" s="106"/>
      <c r="Q674" s="106"/>
      <c r="R674" s="106"/>
      <c r="S674" s="106"/>
      <c r="T674" s="106"/>
      <c r="U674" s="106"/>
      <c r="V674" s="106"/>
      <c r="W674" s="106"/>
      <c r="X674" s="106"/>
    </row>
    <row r="675" spans="1:24" x14ac:dyDescent="0.3">
      <c r="A675" s="106"/>
      <c r="B675" s="106"/>
      <c r="C675" s="106"/>
      <c r="D675" s="106"/>
      <c r="E675" s="106"/>
      <c r="F675" s="106"/>
      <c r="G675" s="106"/>
      <c r="H675" s="106"/>
      <c r="I675" s="106"/>
      <c r="J675" s="106"/>
      <c r="K675" s="106"/>
      <c r="L675" s="106"/>
      <c r="M675" s="106"/>
      <c r="N675" s="106"/>
      <c r="O675" s="106"/>
      <c r="P675" s="106"/>
      <c r="Q675" s="106"/>
      <c r="R675" s="106"/>
      <c r="S675" s="106"/>
      <c r="T675" s="106"/>
      <c r="U675" s="106"/>
      <c r="V675" s="106"/>
      <c r="W675" s="106"/>
      <c r="X675" s="106"/>
    </row>
    <row r="676" spans="1:24" x14ac:dyDescent="0.3">
      <c r="A676" s="106"/>
      <c r="B676" s="106"/>
      <c r="C676" s="106"/>
      <c r="D676" s="106"/>
      <c r="E676" s="106"/>
      <c r="F676" s="106"/>
      <c r="G676" s="106"/>
      <c r="H676" s="106"/>
      <c r="I676" s="106"/>
      <c r="J676" s="106"/>
      <c r="K676" s="106"/>
      <c r="L676" s="106"/>
      <c r="M676" s="106"/>
      <c r="N676" s="106"/>
      <c r="O676" s="106"/>
      <c r="P676" s="106"/>
      <c r="Q676" s="106"/>
      <c r="R676" s="106"/>
      <c r="S676" s="106"/>
      <c r="T676" s="106"/>
      <c r="U676" s="106"/>
      <c r="V676" s="106"/>
      <c r="W676" s="106"/>
      <c r="X676" s="106"/>
    </row>
    <row r="677" spans="1:24" x14ac:dyDescent="0.3">
      <c r="A677" s="106"/>
      <c r="B677" s="106"/>
      <c r="C677" s="106"/>
      <c r="D677" s="106"/>
      <c r="E677" s="106"/>
      <c r="F677" s="106"/>
      <c r="G677" s="106"/>
      <c r="H677" s="106"/>
      <c r="I677" s="106"/>
      <c r="J677" s="106"/>
      <c r="K677" s="106"/>
      <c r="L677" s="106"/>
      <c r="M677" s="106"/>
      <c r="N677" s="106"/>
      <c r="O677" s="106"/>
      <c r="P677" s="106"/>
      <c r="Q677" s="106"/>
      <c r="R677" s="106"/>
      <c r="S677" s="106"/>
      <c r="T677" s="106"/>
      <c r="U677" s="106"/>
      <c r="V677" s="106"/>
      <c r="W677" s="106"/>
      <c r="X677" s="106"/>
    </row>
    <row r="678" spans="1:24" x14ac:dyDescent="0.3">
      <c r="A678" s="106"/>
      <c r="B678" s="106"/>
      <c r="C678" s="106"/>
      <c r="D678" s="106"/>
      <c r="E678" s="106"/>
      <c r="F678" s="106"/>
      <c r="G678" s="106"/>
      <c r="H678" s="106"/>
      <c r="I678" s="106"/>
      <c r="J678" s="106"/>
      <c r="K678" s="106"/>
      <c r="L678" s="106"/>
      <c r="M678" s="106"/>
      <c r="N678" s="106"/>
      <c r="O678" s="106"/>
      <c r="P678" s="106"/>
      <c r="Q678" s="106"/>
      <c r="R678" s="106"/>
      <c r="S678" s="106"/>
      <c r="T678" s="106"/>
      <c r="U678" s="106"/>
      <c r="V678" s="106"/>
      <c r="W678" s="106"/>
      <c r="X678" s="106"/>
    </row>
    <row r="679" spans="1:24" x14ac:dyDescent="0.3">
      <c r="A679" s="106"/>
      <c r="B679" s="106"/>
      <c r="C679" s="106"/>
      <c r="D679" s="106"/>
      <c r="E679" s="106"/>
      <c r="F679" s="106"/>
      <c r="G679" s="106"/>
      <c r="H679" s="106"/>
      <c r="I679" s="106"/>
      <c r="J679" s="106"/>
      <c r="K679" s="106"/>
      <c r="L679" s="106"/>
      <c r="M679" s="106"/>
      <c r="N679" s="106"/>
      <c r="O679" s="106"/>
      <c r="P679" s="106"/>
      <c r="Q679" s="106"/>
      <c r="R679" s="106"/>
      <c r="S679" s="106"/>
      <c r="T679" s="106"/>
      <c r="U679" s="106"/>
      <c r="V679" s="106"/>
      <c r="W679" s="106"/>
      <c r="X679" s="106"/>
    </row>
    <row r="680" spans="1:24" x14ac:dyDescent="0.3">
      <c r="A680" s="106"/>
      <c r="B680" s="106"/>
      <c r="C680" s="106"/>
      <c r="D680" s="106"/>
      <c r="E680" s="106"/>
      <c r="F680" s="106"/>
      <c r="G680" s="106"/>
      <c r="H680" s="106"/>
      <c r="I680" s="106"/>
      <c r="J680" s="106"/>
      <c r="K680" s="106"/>
      <c r="L680" s="106"/>
      <c r="M680" s="106"/>
      <c r="N680" s="106"/>
      <c r="O680" s="106"/>
      <c r="P680" s="106"/>
      <c r="Q680" s="106"/>
      <c r="R680" s="106"/>
      <c r="S680" s="106"/>
      <c r="T680" s="106"/>
      <c r="U680" s="106"/>
      <c r="V680" s="106"/>
      <c r="W680" s="106"/>
      <c r="X680" s="106"/>
    </row>
    <row r="681" spans="1:24" x14ac:dyDescent="0.3">
      <c r="A681" s="106"/>
      <c r="B681" s="106"/>
      <c r="C681" s="106"/>
      <c r="D681" s="106"/>
      <c r="E681" s="106"/>
      <c r="F681" s="106"/>
      <c r="G681" s="106"/>
      <c r="H681" s="106"/>
      <c r="I681" s="106"/>
      <c r="J681" s="106"/>
      <c r="K681" s="106"/>
      <c r="L681" s="106"/>
      <c r="M681" s="106"/>
      <c r="N681" s="106"/>
      <c r="O681" s="106"/>
      <c r="P681" s="106"/>
      <c r="Q681" s="106"/>
      <c r="R681" s="106"/>
      <c r="S681" s="106"/>
      <c r="T681" s="106"/>
      <c r="U681" s="106"/>
      <c r="V681" s="106"/>
      <c r="W681" s="106"/>
      <c r="X681" s="106"/>
    </row>
    <row r="682" spans="1:24" x14ac:dyDescent="0.3">
      <c r="A682" s="106"/>
      <c r="B682" s="106"/>
      <c r="C682" s="106"/>
      <c r="D682" s="106"/>
      <c r="E682" s="106"/>
      <c r="F682" s="106"/>
      <c r="G682" s="106"/>
      <c r="H682" s="106"/>
      <c r="I682" s="106"/>
      <c r="J682" s="106"/>
      <c r="K682" s="106"/>
      <c r="L682" s="106"/>
      <c r="M682" s="106"/>
      <c r="N682" s="106"/>
      <c r="O682" s="106"/>
      <c r="P682" s="106"/>
      <c r="Q682" s="106"/>
      <c r="R682" s="106"/>
      <c r="S682" s="106"/>
      <c r="T682" s="106"/>
      <c r="U682" s="106"/>
      <c r="V682" s="106"/>
      <c r="W682" s="106"/>
      <c r="X682" s="106"/>
    </row>
    <row r="683" spans="1:24" x14ac:dyDescent="0.3">
      <c r="A683" s="106"/>
      <c r="B683" s="106"/>
      <c r="C683" s="106"/>
      <c r="D683" s="106"/>
      <c r="E683" s="106"/>
      <c r="F683" s="106"/>
      <c r="G683" s="106"/>
      <c r="H683" s="106"/>
      <c r="I683" s="106"/>
      <c r="J683" s="106"/>
      <c r="K683" s="106"/>
      <c r="L683" s="106"/>
      <c r="M683" s="106"/>
      <c r="N683" s="106"/>
      <c r="O683" s="106"/>
      <c r="P683" s="106"/>
      <c r="Q683" s="106"/>
      <c r="R683" s="106"/>
      <c r="S683" s="106"/>
      <c r="T683" s="106"/>
      <c r="U683" s="106"/>
      <c r="V683" s="106"/>
      <c r="W683" s="106"/>
      <c r="X683" s="106"/>
    </row>
    <row r="684" spans="1:24" x14ac:dyDescent="0.3">
      <c r="A684" s="106"/>
      <c r="B684" s="106"/>
      <c r="C684" s="106"/>
      <c r="D684" s="106"/>
      <c r="E684" s="106"/>
      <c r="F684" s="106"/>
      <c r="G684" s="106"/>
      <c r="H684" s="106"/>
      <c r="I684" s="106"/>
      <c r="J684" s="106"/>
      <c r="K684" s="106"/>
      <c r="L684" s="106"/>
      <c r="M684" s="106"/>
      <c r="N684" s="106"/>
      <c r="O684" s="106"/>
      <c r="P684" s="106"/>
      <c r="Q684" s="106"/>
      <c r="R684" s="106"/>
      <c r="S684" s="106"/>
      <c r="T684" s="106"/>
      <c r="U684" s="106"/>
      <c r="V684" s="106"/>
      <c r="W684" s="106"/>
      <c r="X684" s="106"/>
    </row>
    <row r="685" spans="1:24" x14ac:dyDescent="0.3">
      <c r="A685" s="106"/>
      <c r="B685" s="106"/>
      <c r="C685" s="106"/>
      <c r="D685" s="106"/>
      <c r="E685" s="106"/>
      <c r="F685" s="106"/>
      <c r="G685" s="106"/>
      <c r="H685" s="106"/>
      <c r="I685" s="106"/>
      <c r="J685" s="106"/>
      <c r="K685" s="106"/>
      <c r="L685" s="106"/>
      <c r="M685" s="106"/>
      <c r="N685" s="106"/>
      <c r="O685" s="106"/>
      <c r="P685" s="106"/>
      <c r="Q685" s="106"/>
      <c r="R685" s="106"/>
      <c r="S685" s="106"/>
      <c r="T685" s="106"/>
      <c r="U685" s="106"/>
      <c r="V685" s="106"/>
      <c r="W685" s="106"/>
      <c r="X685" s="106"/>
    </row>
    <row r="686" spans="1:24" x14ac:dyDescent="0.3">
      <c r="A686" s="106"/>
      <c r="B686" s="106"/>
      <c r="C686" s="106"/>
      <c r="D686" s="106"/>
      <c r="E686" s="106"/>
      <c r="F686" s="106"/>
      <c r="G686" s="106"/>
      <c r="H686" s="106"/>
      <c r="I686" s="106"/>
      <c r="J686" s="106"/>
      <c r="K686" s="106"/>
      <c r="L686" s="106"/>
      <c r="M686" s="106"/>
      <c r="N686" s="106"/>
      <c r="O686" s="106"/>
      <c r="P686" s="106"/>
      <c r="Q686" s="106"/>
      <c r="R686" s="106"/>
      <c r="S686" s="106"/>
      <c r="T686" s="106"/>
      <c r="U686" s="106"/>
      <c r="V686" s="106"/>
      <c r="W686" s="106"/>
      <c r="X686" s="106"/>
    </row>
    <row r="687" spans="1:24" x14ac:dyDescent="0.3">
      <c r="A687" s="106"/>
      <c r="B687" s="106"/>
      <c r="C687" s="106"/>
      <c r="D687" s="106"/>
      <c r="E687" s="106"/>
      <c r="F687" s="106"/>
      <c r="G687" s="106"/>
      <c r="H687" s="106"/>
      <c r="I687" s="106"/>
      <c r="J687" s="106"/>
      <c r="K687" s="106"/>
      <c r="L687" s="106"/>
      <c r="M687" s="106"/>
      <c r="N687" s="106"/>
      <c r="O687" s="106"/>
      <c r="P687" s="106"/>
      <c r="Q687" s="106"/>
      <c r="R687" s="106"/>
      <c r="S687" s="106"/>
      <c r="T687" s="106"/>
      <c r="U687" s="106"/>
      <c r="V687" s="106"/>
      <c r="W687" s="106"/>
      <c r="X687" s="106"/>
    </row>
    <row r="688" spans="1:24" x14ac:dyDescent="0.3">
      <c r="A688" s="106"/>
      <c r="B688" s="106"/>
      <c r="C688" s="106"/>
      <c r="D688" s="106"/>
      <c r="E688" s="106"/>
      <c r="F688" s="106"/>
      <c r="G688" s="106"/>
      <c r="H688" s="106"/>
      <c r="I688" s="106"/>
      <c r="J688" s="106"/>
      <c r="K688" s="106"/>
      <c r="L688" s="106"/>
      <c r="M688" s="106"/>
      <c r="N688" s="106"/>
      <c r="O688" s="106"/>
      <c r="P688" s="106"/>
      <c r="Q688" s="106"/>
      <c r="R688" s="106"/>
      <c r="S688" s="106"/>
      <c r="T688" s="106"/>
      <c r="U688" s="106"/>
      <c r="V688" s="106"/>
      <c r="W688" s="106"/>
      <c r="X688" s="106"/>
    </row>
    <row r="689" spans="1:24" x14ac:dyDescent="0.3">
      <c r="A689" s="106"/>
      <c r="B689" s="106"/>
      <c r="C689" s="106"/>
      <c r="D689" s="106"/>
      <c r="E689" s="106"/>
      <c r="F689" s="106"/>
      <c r="G689" s="106"/>
      <c r="H689" s="106"/>
      <c r="I689" s="106"/>
      <c r="J689" s="106"/>
      <c r="K689" s="106"/>
      <c r="L689" s="106"/>
      <c r="M689" s="106"/>
      <c r="N689" s="106"/>
      <c r="O689" s="106"/>
      <c r="P689" s="106"/>
      <c r="Q689" s="106"/>
      <c r="R689" s="106"/>
      <c r="S689" s="106"/>
      <c r="T689" s="106"/>
      <c r="U689" s="106"/>
      <c r="V689" s="106"/>
      <c r="W689" s="106"/>
      <c r="X689" s="106"/>
    </row>
    <row r="690" spans="1:24" x14ac:dyDescent="0.3">
      <c r="A690" s="106"/>
      <c r="B690" s="106"/>
      <c r="C690" s="106"/>
      <c r="D690" s="106"/>
      <c r="E690" s="106"/>
      <c r="F690" s="106"/>
      <c r="G690" s="106"/>
      <c r="H690" s="106"/>
      <c r="I690" s="106"/>
      <c r="J690" s="106"/>
      <c r="K690" s="106"/>
      <c r="L690" s="106"/>
      <c r="M690" s="106"/>
      <c r="N690" s="106"/>
      <c r="O690" s="106"/>
      <c r="P690" s="106"/>
      <c r="Q690" s="106"/>
      <c r="R690" s="106"/>
      <c r="S690" s="106"/>
      <c r="T690" s="106"/>
      <c r="U690" s="106"/>
      <c r="V690" s="106"/>
      <c r="W690" s="106"/>
      <c r="X690" s="106"/>
    </row>
    <row r="691" spans="1:24" x14ac:dyDescent="0.3">
      <c r="A691" s="106"/>
      <c r="B691" s="106"/>
      <c r="C691" s="106"/>
      <c r="D691" s="106"/>
      <c r="E691" s="106"/>
      <c r="F691" s="106"/>
      <c r="G691" s="106"/>
      <c r="H691" s="106"/>
      <c r="I691" s="106"/>
      <c r="J691" s="106"/>
      <c r="K691" s="106"/>
      <c r="L691" s="106"/>
      <c r="M691" s="106"/>
      <c r="N691" s="106"/>
      <c r="O691" s="106"/>
      <c r="P691" s="106"/>
      <c r="Q691" s="106"/>
      <c r="R691" s="106"/>
      <c r="S691" s="106"/>
      <c r="T691" s="106"/>
      <c r="U691" s="106"/>
      <c r="V691" s="106"/>
      <c r="W691" s="106"/>
      <c r="X691" s="106"/>
    </row>
    <row r="692" spans="1:24" x14ac:dyDescent="0.3">
      <c r="A692" s="106"/>
      <c r="B692" s="106"/>
      <c r="C692" s="106"/>
      <c r="D692" s="106"/>
      <c r="E692" s="106"/>
      <c r="F692" s="106"/>
      <c r="G692" s="106"/>
      <c r="H692" s="106"/>
      <c r="I692" s="106"/>
      <c r="J692" s="106"/>
      <c r="K692" s="106"/>
      <c r="L692" s="106"/>
      <c r="M692" s="106"/>
      <c r="N692" s="106"/>
      <c r="O692" s="106"/>
      <c r="P692" s="106"/>
      <c r="Q692" s="106"/>
      <c r="R692" s="106"/>
      <c r="S692" s="106"/>
      <c r="T692" s="106"/>
      <c r="U692" s="106"/>
      <c r="V692" s="106"/>
      <c r="W692" s="106"/>
      <c r="X692" s="106"/>
    </row>
    <row r="693" spans="1:24" x14ac:dyDescent="0.3">
      <c r="A693" s="106"/>
      <c r="B693" s="106"/>
      <c r="C693" s="106"/>
      <c r="D693" s="106"/>
      <c r="E693" s="106"/>
      <c r="F693" s="106"/>
      <c r="G693" s="106"/>
      <c r="H693" s="106"/>
      <c r="I693" s="106"/>
      <c r="J693" s="106"/>
      <c r="K693" s="106"/>
      <c r="L693" s="106"/>
      <c r="M693" s="106"/>
      <c r="N693" s="106"/>
      <c r="O693" s="106"/>
      <c r="P693" s="106"/>
      <c r="Q693" s="106"/>
      <c r="R693" s="106"/>
      <c r="S693" s="106"/>
      <c r="T693" s="106"/>
      <c r="U693" s="106"/>
      <c r="V693" s="106"/>
      <c r="W693" s="106"/>
      <c r="X693" s="106"/>
    </row>
    <row r="694" spans="1:24" x14ac:dyDescent="0.3">
      <c r="A694" s="106"/>
      <c r="B694" s="106"/>
      <c r="C694" s="106"/>
      <c r="D694" s="106"/>
      <c r="E694" s="106"/>
      <c r="F694" s="106"/>
      <c r="G694" s="106"/>
      <c r="H694" s="106"/>
      <c r="I694" s="106"/>
      <c r="J694" s="106"/>
      <c r="K694" s="106"/>
      <c r="L694" s="106"/>
      <c r="M694" s="106"/>
      <c r="N694" s="106"/>
      <c r="O694" s="106"/>
      <c r="P694" s="106"/>
      <c r="Q694" s="106"/>
      <c r="R694" s="106"/>
      <c r="S694" s="106"/>
      <c r="T694" s="106"/>
      <c r="U694" s="106"/>
      <c r="V694" s="106"/>
      <c r="W694" s="106"/>
      <c r="X694" s="106"/>
    </row>
    <row r="695" spans="1:24" x14ac:dyDescent="0.3">
      <c r="A695" s="106"/>
      <c r="B695" s="106"/>
      <c r="C695" s="106"/>
      <c r="D695" s="106"/>
      <c r="E695" s="106"/>
      <c r="F695" s="106"/>
      <c r="G695" s="106"/>
      <c r="H695" s="106"/>
      <c r="I695" s="106"/>
      <c r="J695" s="106"/>
      <c r="K695" s="106"/>
      <c r="L695" s="106"/>
      <c r="M695" s="106"/>
      <c r="N695" s="106"/>
      <c r="O695" s="106"/>
      <c r="P695" s="106"/>
      <c r="Q695" s="106"/>
      <c r="R695" s="106"/>
      <c r="S695" s="106"/>
      <c r="T695" s="106"/>
      <c r="U695" s="106"/>
      <c r="V695" s="106"/>
      <c r="W695" s="106"/>
      <c r="X695" s="106"/>
    </row>
    <row r="696" spans="1:24" x14ac:dyDescent="0.3">
      <c r="A696" s="106"/>
      <c r="B696" s="106"/>
      <c r="C696" s="106"/>
      <c r="D696" s="106"/>
      <c r="E696" s="106"/>
      <c r="F696" s="106"/>
      <c r="G696" s="106"/>
      <c r="H696" s="106"/>
      <c r="I696" s="106"/>
      <c r="J696" s="106"/>
      <c r="K696" s="106"/>
      <c r="L696" s="106"/>
      <c r="M696" s="106"/>
      <c r="N696" s="106"/>
      <c r="O696" s="106"/>
      <c r="P696" s="106"/>
      <c r="Q696" s="106"/>
      <c r="R696" s="106"/>
      <c r="S696" s="106"/>
      <c r="T696" s="106"/>
      <c r="U696" s="106"/>
      <c r="V696" s="106"/>
      <c r="W696" s="106"/>
      <c r="X696" s="106"/>
    </row>
    <row r="697" spans="1:24" x14ac:dyDescent="0.3">
      <c r="A697" s="106"/>
      <c r="B697" s="106"/>
      <c r="C697" s="106"/>
      <c r="D697" s="106"/>
      <c r="E697" s="106"/>
      <c r="F697" s="106"/>
      <c r="G697" s="106"/>
      <c r="H697" s="106"/>
      <c r="I697" s="106"/>
      <c r="J697" s="106"/>
      <c r="K697" s="106"/>
      <c r="L697" s="106"/>
      <c r="M697" s="106"/>
      <c r="N697" s="106"/>
      <c r="O697" s="106"/>
      <c r="P697" s="106"/>
      <c r="Q697" s="106"/>
      <c r="R697" s="106"/>
      <c r="S697" s="106"/>
      <c r="T697" s="106"/>
      <c r="U697" s="106"/>
      <c r="V697" s="106"/>
      <c r="W697" s="106"/>
      <c r="X697" s="106"/>
    </row>
    <row r="698" spans="1:24" x14ac:dyDescent="0.3">
      <c r="A698" s="106"/>
      <c r="B698" s="106"/>
      <c r="C698" s="106"/>
      <c r="D698" s="106"/>
      <c r="E698" s="106"/>
      <c r="F698" s="106"/>
      <c r="G698" s="106"/>
      <c r="H698" s="106"/>
      <c r="I698" s="106"/>
      <c r="J698" s="106"/>
      <c r="K698" s="106"/>
      <c r="L698" s="106"/>
      <c r="M698" s="106"/>
      <c r="N698" s="106"/>
      <c r="O698" s="106"/>
      <c r="P698" s="106"/>
      <c r="Q698" s="106"/>
      <c r="R698" s="106"/>
      <c r="S698" s="106"/>
      <c r="T698" s="106"/>
      <c r="U698" s="106"/>
      <c r="V698" s="106"/>
      <c r="W698" s="106"/>
      <c r="X698" s="106"/>
    </row>
    <row r="699" spans="1:24" x14ac:dyDescent="0.3">
      <c r="A699" s="106"/>
      <c r="B699" s="106"/>
      <c r="C699" s="106"/>
      <c r="D699" s="106"/>
      <c r="E699" s="106"/>
      <c r="F699" s="106"/>
      <c r="G699" s="106"/>
      <c r="H699" s="106"/>
      <c r="I699" s="106"/>
      <c r="J699" s="106"/>
      <c r="K699" s="106"/>
      <c r="L699" s="106"/>
      <c r="M699" s="106"/>
      <c r="N699" s="106"/>
      <c r="O699" s="106"/>
      <c r="P699" s="106"/>
      <c r="Q699" s="106"/>
      <c r="R699" s="106"/>
      <c r="S699" s="106"/>
      <c r="T699" s="106"/>
      <c r="U699" s="106"/>
      <c r="V699" s="106"/>
      <c r="W699" s="106"/>
      <c r="X699" s="106"/>
    </row>
    <row r="700" spans="1:24" x14ac:dyDescent="0.3">
      <c r="A700" s="106"/>
      <c r="B700" s="106"/>
      <c r="C700" s="106"/>
      <c r="D700" s="106"/>
      <c r="E700" s="106"/>
      <c r="F700" s="106"/>
      <c r="G700" s="106"/>
      <c r="H700" s="106"/>
      <c r="I700" s="106"/>
      <c r="J700" s="106"/>
      <c r="K700" s="106"/>
      <c r="L700" s="106"/>
      <c r="M700" s="106"/>
      <c r="N700" s="106"/>
      <c r="O700" s="106"/>
      <c r="P700" s="106"/>
      <c r="Q700" s="106"/>
      <c r="R700" s="106"/>
      <c r="S700" s="106"/>
      <c r="T700" s="106"/>
      <c r="U700" s="106"/>
      <c r="V700" s="106"/>
      <c r="W700" s="106"/>
      <c r="X700" s="106"/>
    </row>
    <row r="701" spans="1:24" x14ac:dyDescent="0.3">
      <c r="A701" s="106"/>
      <c r="B701" s="106"/>
      <c r="C701" s="106"/>
      <c r="D701" s="106"/>
      <c r="E701" s="106"/>
      <c r="F701" s="106"/>
      <c r="G701" s="106"/>
      <c r="H701" s="106"/>
      <c r="I701" s="106"/>
      <c r="J701" s="106"/>
      <c r="K701" s="106"/>
      <c r="L701" s="106"/>
      <c r="M701" s="106"/>
      <c r="N701" s="106"/>
      <c r="O701" s="106"/>
      <c r="P701" s="106"/>
      <c r="Q701" s="106"/>
      <c r="R701" s="106"/>
      <c r="S701" s="106"/>
      <c r="T701" s="106"/>
      <c r="U701" s="106"/>
      <c r="V701" s="106"/>
      <c r="W701" s="106"/>
      <c r="X701" s="106"/>
    </row>
    <row r="702" spans="1:24" x14ac:dyDescent="0.3">
      <c r="A702" s="106"/>
      <c r="B702" s="106"/>
      <c r="C702" s="106"/>
      <c r="D702" s="106"/>
      <c r="E702" s="106"/>
      <c r="F702" s="106"/>
      <c r="G702" s="106"/>
      <c r="H702" s="106"/>
      <c r="I702" s="106"/>
      <c r="J702" s="106"/>
      <c r="K702" s="106"/>
      <c r="L702" s="106"/>
      <c r="M702" s="106"/>
      <c r="N702" s="106"/>
      <c r="O702" s="106"/>
      <c r="P702" s="106"/>
      <c r="Q702" s="106"/>
      <c r="R702" s="106"/>
      <c r="S702" s="106"/>
      <c r="T702" s="106"/>
      <c r="U702" s="106"/>
      <c r="V702" s="106"/>
      <c r="W702" s="106"/>
      <c r="X702" s="106"/>
    </row>
    <row r="703" spans="1:24" x14ac:dyDescent="0.3">
      <c r="A703" s="106"/>
      <c r="B703" s="106"/>
      <c r="C703" s="106"/>
      <c r="D703" s="106"/>
      <c r="E703" s="106"/>
      <c r="F703" s="106"/>
      <c r="G703" s="106"/>
      <c r="H703" s="106"/>
      <c r="I703" s="106"/>
      <c r="J703" s="106"/>
      <c r="K703" s="106"/>
      <c r="L703" s="106"/>
      <c r="M703" s="106"/>
      <c r="N703" s="106"/>
      <c r="O703" s="106"/>
      <c r="P703" s="106"/>
      <c r="Q703" s="106"/>
      <c r="R703" s="106"/>
      <c r="S703" s="106"/>
      <c r="T703" s="106"/>
      <c r="U703" s="106"/>
      <c r="V703" s="106"/>
      <c r="W703" s="106"/>
      <c r="X703" s="106"/>
    </row>
    <row r="704" spans="1:24" x14ac:dyDescent="0.3">
      <c r="A704" s="106"/>
      <c r="B704" s="106"/>
      <c r="C704" s="106"/>
      <c r="D704" s="106"/>
      <c r="E704" s="106"/>
      <c r="F704" s="106"/>
      <c r="G704" s="106"/>
      <c r="H704" s="106"/>
      <c r="I704" s="106"/>
      <c r="J704" s="106"/>
      <c r="K704" s="106"/>
      <c r="L704" s="106"/>
      <c r="M704" s="106"/>
      <c r="N704" s="106"/>
      <c r="O704" s="106"/>
      <c r="P704" s="106"/>
      <c r="Q704" s="106"/>
      <c r="R704" s="106"/>
      <c r="S704" s="106"/>
      <c r="T704" s="106"/>
      <c r="U704" s="106"/>
      <c r="V704" s="106"/>
      <c r="W704" s="106"/>
      <c r="X704" s="106"/>
    </row>
    <row r="705" spans="1:24" x14ac:dyDescent="0.3">
      <c r="A705" s="106"/>
      <c r="B705" s="106"/>
      <c r="C705" s="106"/>
      <c r="D705" s="106"/>
      <c r="E705" s="106"/>
      <c r="F705" s="106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6"/>
      <c r="V705" s="106"/>
      <c r="W705" s="106"/>
      <c r="X705" s="106"/>
    </row>
    <row r="706" spans="1:24" x14ac:dyDescent="0.3">
      <c r="A706" s="106"/>
      <c r="B706" s="106"/>
      <c r="C706" s="106"/>
      <c r="D706" s="106"/>
      <c r="E706" s="106"/>
      <c r="F706" s="106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6"/>
      <c r="V706" s="106"/>
      <c r="W706" s="106"/>
      <c r="X706" s="106"/>
    </row>
    <row r="707" spans="1:24" x14ac:dyDescent="0.3">
      <c r="A707" s="106"/>
      <c r="B707" s="106"/>
      <c r="C707" s="106"/>
      <c r="D707" s="106"/>
      <c r="E707" s="106"/>
      <c r="F707" s="106"/>
      <c r="G707" s="106"/>
      <c r="H707" s="106"/>
      <c r="I707" s="106"/>
      <c r="J707" s="106"/>
      <c r="K707" s="106"/>
      <c r="L707" s="106"/>
      <c r="M707" s="106"/>
      <c r="N707" s="106"/>
      <c r="O707" s="106"/>
      <c r="P707" s="106"/>
      <c r="Q707" s="106"/>
      <c r="R707" s="106"/>
      <c r="S707" s="106"/>
      <c r="T707" s="106"/>
      <c r="U707" s="106"/>
      <c r="V707" s="106"/>
      <c r="W707" s="106"/>
      <c r="X707" s="106"/>
    </row>
    <row r="708" spans="1:24" x14ac:dyDescent="0.3">
      <c r="A708" s="106"/>
      <c r="B708" s="106"/>
      <c r="C708" s="106"/>
      <c r="D708" s="106"/>
      <c r="E708" s="106"/>
      <c r="F708" s="106"/>
      <c r="G708" s="106"/>
      <c r="H708" s="106"/>
      <c r="I708" s="106"/>
      <c r="J708" s="106"/>
      <c r="K708" s="106"/>
      <c r="L708" s="106"/>
      <c r="M708" s="106"/>
      <c r="N708" s="106"/>
      <c r="O708" s="106"/>
      <c r="P708" s="106"/>
      <c r="Q708" s="106"/>
      <c r="R708" s="106"/>
      <c r="S708" s="106"/>
      <c r="T708" s="106"/>
      <c r="U708" s="106"/>
      <c r="V708" s="106"/>
      <c r="W708" s="106"/>
      <c r="X708" s="106"/>
    </row>
    <row r="709" spans="1:24" x14ac:dyDescent="0.3">
      <c r="A709" s="106"/>
      <c r="B709" s="106"/>
      <c r="C709" s="106"/>
      <c r="D709" s="106"/>
      <c r="E709" s="106"/>
      <c r="F709" s="106"/>
      <c r="G709" s="106"/>
      <c r="H709" s="106"/>
      <c r="I709" s="106"/>
      <c r="J709" s="106"/>
      <c r="K709" s="106"/>
      <c r="L709" s="106"/>
      <c r="M709" s="106"/>
      <c r="N709" s="106"/>
      <c r="O709" s="106"/>
      <c r="P709" s="106"/>
      <c r="Q709" s="106"/>
      <c r="R709" s="106"/>
      <c r="S709" s="106"/>
      <c r="T709" s="106"/>
      <c r="U709" s="106"/>
      <c r="V709" s="106"/>
      <c r="W709" s="106"/>
      <c r="X709" s="106"/>
    </row>
    <row r="710" spans="1:24" x14ac:dyDescent="0.3">
      <c r="A710" s="106"/>
      <c r="B710" s="106"/>
      <c r="C710" s="106"/>
      <c r="D710" s="106"/>
      <c r="E710" s="106"/>
      <c r="F710" s="106"/>
      <c r="G710" s="106"/>
      <c r="H710" s="106"/>
      <c r="I710" s="106"/>
      <c r="J710" s="106"/>
      <c r="K710" s="106"/>
      <c r="L710" s="106"/>
      <c r="M710" s="106"/>
      <c r="N710" s="106"/>
      <c r="O710" s="106"/>
      <c r="P710" s="106"/>
      <c r="Q710" s="106"/>
      <c r="R710" s="106"/>
      <c r="S710" s="106"/>
      <c r="T710" s="106"/>
      <c r="U710" s="106"/>
      <c r="V710" s="106"/>
      <c r="W710" s="106"/>
      <c r="X710" s="106"/>
    </row>
    <row r="711" spans="1:24" x14ac:dyDescent="0.3">
      <c r="A711" s="106"/>
      <c r="B711" s="106"/>
      <c r="C711" s="106"/>
      <c r="D711" s="106"/>
      <c r="E711" s="106"/>
      <c r="F711" s="106"/>
      <c r="G711" s="106"/>
      <c r="H711" s="106"/>
      <c r="I711" s="106"/>
      <c r="J711" s="106"/>
      <c r="K711" s="106"/>
      <c r="L711" s="106"/>
      <c r="M711" s="106"/>
      <c r="N711" s="106"/>
      <c r="O711" s="106"/>
      <c r="P711" s="106"/>
      <c r="Q711" s="106"/>
      <c r="R711" s="106"/>
      <c r="S711" s="106"/>
      <c r="T711" s="106"/>
      <c r="U711" s="106"/>
      <c r="V711" s="106"/>
      <c r="W711" s="106"/>
      <c r="X711" s="106"/>
    </row>
    <row r="712" spans="1:24" x14ac:dyDescent="0.3">
      <c r="A712" s="106"/>
      <c r="B712" s="106"/>
      <c r="C712" s="106"/>
      <c r="D712" s="106"/>
      <c r="E712" s="106"/>
      <c r="F712" s="106"/>
      <c r="G712" s="106"/>
      <c r="H712" s="106"/>
      <c r="I712" s="106"/>
      <c r="J712" s="106"/>
      <c r="K712" s="106"/>
      <c r="L712" s="106"/>
      <c r="M712" s="106"/>
      <c r="N712" s="106"/>
      <c r="O712" s="106"/>
      <c r="P712" s="106"/>
      <c r="Q712" s="106"/>
      <c r="R712" s="106"/>
      <c r="S712" s="106"/>
      <c r="T712" s="106"/>
      <c r="U712" s="106"/>
      <c r="V712" s="106"/>
      <c r="W712" s="106"/>
      <c r="X712" s="106"/>
    </row>
    <row r="713" spans="1:24" x14ac:dyDescent="0.3">
      <c r="A713" s="106"/>
      <c r="B713" s="106"/>
      <c r="C713" s="106"/>
      <c r="D713" s="106"/>
      <c r="E713" s="106"/>
      <c r="F713" s="106"/>
      <c r="G713" s="106"/>
      <c r="H713" s="106"/>
      <c r="I713" s="106"/>
      <c r="J713" s="106"/>
      <c r="K713" s="106"/>
      <c r="L713" s="106"/>
      <c r="M713" s="106"/>
      <c r="N713" s="106"/>
      <c r="O713" s="106"/>
      <c r="P713" s="106"/>
      <c r="Q713" s="106"/>
      <c r="R713" s="106"/>
      <c r="S713" s="106"/>
      <c r="T713" s="106"/>
      <c r="U713" s="106"/>
      <c r="V713" s="106"/>
      <c r="W713" s="106"/>
      <c r="X713" s="106"/>
    </row>
    <row r="714" spans="1:24" x14ac:dyDescent="0.3">
      <c r="A714" s="106"/>
      <c r="B714" s="106"/>
      <c r="C714" s="106"/>
      <c r="D714" s="106"/>
      <c r="E714" s="106"/>
      <c r="F714" s="106"/>
      <c r="G714" s="106"/>
      <c r="H714" s="106"/>
      <c r="I714" s="106"/>
      <c r="J714" s="106"/>
      <c r="K714" s="106"/>
      <c r="L714" s="106"/>
      <c r="M714" s="106"/>
      <c r="N714" s="106"/>
      <c r="O714" s="106"/>
      <c r="P714" s="106"/>
      <c r="Q714" s="106"/>
      <c r="R714" s="106"/>
      <c r="S714" s="106"/>
      <c r="T714" s="106"/>
      <c r="U714" s="106"/>
      <c r="V714" s="106"/>
      <c r="W714" s="106"/>
      <c r="X714" s="106"/>
    </row>
    <row r="715" spans="1:24" x14ac:dyDescent="0.3">
      <c r="A715" s="106"/>
      <c r="B715" s="106"/>
      <c r="C715" s="106"/>
      <c r="D715" s="106"/>
      <c r="E715" s="106"/>
      <c r="F715" s="106"/>
      <c r="G715" s="106"/>
      <c r="H715" s="106"/>
      <c r="I715" s="106"/>
      <c r="J715" s="106"/>
      <c r="K715" s="106"/>
      <c r="L715" s="106"/>
      <c r="M715" s="106"/>
      <c r="N715" s="106"/>
      <c r="O715" s="106"/>
      <c r="P715" s="106"/>
      <c r="Q715" s="106"/>
      <c r="R715" s="106"/>
      <c r="S715" s="106"/>
      <c r="T715" s="106"/>
      <c r="U715" s="106"/>
      <c r="V715" s="106"/>
      <c r="W715" s="106"/>
      <c r="X715" s="106"/>
    </row>
    <row r="716" spans="1:24" x14ac:dyDescent="0.3">
      <c r="A716" s="106"/>
      <c r="B716" s="106"/>
      <c r="C716" s="106"/>
      <c r="D716" s="106"/>
      <c r="E716" s="106"/>
      <c r="F716" s="106"/>
      <c r="G716" s="106"/>
      <c r="H716" s="106"/>
      <c r="I716" s="106"/>
      <c r="J716" s="106"/>
      <c r="K716" s="106"/>
      <c r="L716" s="106"/>
      <c r="M716" s="106"/>
      <c r="N716" s="106"/>
      <c r="O716" s="106"/>
      <c r="P716" s="106"/>
      <c r="Q716" s="106"/>
      <c r="R716" s="106"/>
      <c r="S716" s="106"/>
      <c r="T716" s="106"/>
      <c r="U716" s="106"/>
      <c r="V716" s="106"/>
      <c r="W716" s="106"/>
      <c r="X716" s="106"/>
    </row>
    <row r="717" spans="1:24" x14ac:dyDescent="0.3">
      <c r="A717" s="106"/>
      <c r="B717" s="106"/>
      <c r="C717" s="106"/>
      <c r="D717" s="106"/>
      <c r="E717" s="106"/>
      <c r="F717" s="106"/>
      <c r="G717" s="106"/>
      <c r="H717" s="106"/>
      <c r="I717" s="106"/>
      <c r="J717" s="106"/>
      <c r="K717" s="106"/>
      <c r="L717" s="106"/>
      <c r="M717" s="106"/>
      <c r="N717" s="106"/>
      <c r="O717" s="106"/>
      <c r="P717" s="106"/>
      <c r="Q717" s="106"/>
      <c r="R717" s="106"/>
      <c r="S717" s="106"/>
      <c r="T717" s="106"/>
      <c r="U717" s="106"/>
      <c r="V717" s="106"/>
      <c r="W717" s="106"/>
      <c r="X717" s="106"/>
    </row>
    <row r="718" spans="1:24" x14ac:dyDescent="0.3">
      <c r="A718" s="106"/>
      <c r="B718" s="106"/>
      <c r="C718" s="106"/>
      <c r="D718" s="106"/>
      <c r="E718" s="106"/>
      <c r="F718" s="106"/>
      <c r="G718" s="106"/>
      <c r="H718" s="106"/>
      <c r="I718" s="106"/>
      <c r="J718" s="106"/>
      <c r="K718" s="106"/>
      <c r="L718" s="106"/>
      <c r="M718" s="106"/>
      <c r="N718" s="106"/>
      <c r="O718" s="106"/>
      <c r="P718" s="106"/>
      <c r="Q718" s="106"/>
      <c r="R718" s="106"/>
      <c r="S718" s="106"/>
      <c r="T718" s="106"/>
      <c r="U718" s="106"/>
      <c r="V718" s="106"/>
      <c r="W718" s="106"/>
      <c r="X718" s="106"/>
    </row>
    <row r="719" spans="1:24" x14ac:dyDescent="0.3">
      <c r="A719" s="106"/>
      <c r="B719" s="106"/>
      <c r="C719" s="106"/>
      <c r="D719" s="106"/>
      <c r="E719" s="106"/>
      <c r="F719" s="106"/>
      <c r="G719" s="106"/>
      <c r="H719" s="106"/>
      <c r="I719" s="106"/>
      <c r="J719" s="106"/>
      <c r="K719" s="106"/>
      <c r="L719" s="106"/>
      <c r="M719" s="106"/>
      <c r="N719" s="106"/>
      <c r="O719" s="106"/>
      <c r="P719" s="106"/>
      <c r="Q719" s="106"/>
      <c r="R719" s="106"/>
      <c r="S719" s="106"/>
      <c r="T719" s="106"/>
      <c r="U719" s="106"/>
      <c r="V719" s="106"/>
      <c r="W719" s="106"/>
      <c r="X719" s="106"/>
    </row>
    <row r="720" spans="1:24" x14ac:dyDescent="0.3">
      <c r="A720" s="106"/>
      <c r="B720" s="106"/>
      <c r="C720" s="106"/>
      <c r="D720" s="106"/>
      <c r="E720" s="106"/>
      <c r="F720" s="106"/>
      <c r="G720" s="106"/>
      <c r="H720" s="106"/>
      <c r="I720" s="106"/>
      <c r="J720" s="106"/>
      <c r="K720" s="106"/>
      <c r="L720" s="106"/>
      <c r="M720" s="106"/>
      <c r="N720" s="106"/>
      <c r="O720" s="106"/>
      <c r="P720" s="106"/>
      <c r="Q720" s="106"/>
      <c r="R720" s="106"/>
      <c r="S720" s="106"/>
      <c r="T720" s="106"/>
      <c r="U720" s="106"/>
      <c r="V720" s="106"/>
      <c r="W720" s="106"/>
      <c r="X720" s="106"/>
    </row>
    <row r="721" spans="1:24" x14ac:dyDescent="0.3">
      <c r="A721" s="106"/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106"/>
      <c r="T721" s="106"/>
      <c r="U721" s="106"/>
      <c r="V721" s="106"/>
      <c r="W721" s="106"/>
      <c r="X721" s="106"/>
    </row>
    <row r="722" spans="1:24" x14ac:dyDescent="0.3">
      <c r="A722" s="106"/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106"/>
      <c r="T722" s="106"/>
      <c r="U722" s="106"/>
      <c r="V722" s="106"/>
      <c r="W722" s="106"/>
      <c r="X722" s="106"/>
    </row>
    <row r="723" spans="1:24" x14ac:dyDescent="0.3">
      <c r="A723" s="106"/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106"/>
      <c r="T723" s="106"/>
      <c r="U723" s="106"/>
      <c r="V723" s="106"/>
      <c r="W723" s="106"/>
      <c r="X723" s="106"/>
    </row>
    <row r="724" spans="1:24" x14ac:dyDescent="0.3">
      <c r="A724" s="106"/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106"/>
      <c r="T724" s="106"/>
      <c r="U724" s="106"/>
      <c r="V724" s="106"/>
      <c r="W724" s="106"/>
      <c r="X724" s="106"/>
    </row>
    <row r="725" spans="1:24" x14ac:dyDescent="0.3">
      <c r="A725" s="106"/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6"/>
      <c r="V725" s="106"/>
      <c r="W725" s="106"/>
      <c r="X725" s="106"/>
    </row>
    <row r="726" spans="1:24" x14ac:dyDescent="0.3">
      <c r="A726" s="106"/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6"/>
      <c r="V726" s="106"/>
      <c r="W726" s="106"/>
      <c r="X726" s="106"/>
    </row>
    <row r="727" spans="1:24" x14ac:dyDescent="0.3">
      <c r="A727" s="106"/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106"/>
      <c r="T727" s="106"/>
      <c r="U727" s="106"/>
      <c r="V727" s="106"/>
      <c r="W727" s="106"/>
      <c r="X727" s="106"/>
    </row>
    <row r="728" spans="1:24" x14ac:dyDescent="0.3">
      <c r="A728" s="106"/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106"/>
      <c r="T728" s="106"/>
      <c r="U728" s="106"/>
      <c r="V728" s="106"/>
      <c r="W728" s="106"/>
      <c r="X728" s="106"/>
    </row>
    <row r="729" spans="1:24" x14ac:dyDescent="0.3">
      <c r="A729" s="106"/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106"/>
      <c r="T729" s="106"/>
      <c r="U729" s="106"/>
      <c r="V729" s="106"/>
      <c r="W729" s="106"/>
      <c r="X729" s="106"/>
    </row>
    <row r="730" spans="1:24" x14ac:dyDescent="0.3">
      <c r="A730" s="106"/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106"/>
      <c r="T730" s="106"/>
      <c r="U730" s="106"/>
      <c r="V730" s="106"/>
      <c r="W730" s="106"/>
      <c r="X730" s="106"/>
    </row>
    <row r="731" spans="1:24" x14ac:dyDescent="0.3">
      <c r="A731" s="106"/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106"/>
      <c r="T731" s="106"/>
      <c r="U731" s="106"/>
      <c r="V731" s="106"/>
      <c r="W731" s="106"/>
      <c r="X731" s="106"/>
    </row>
    <row r="732" spans="1:24" x14ac:dyDescent="0.3">
      <c r="A732" s="106"/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106"/>
      <c r="T732" s="106"/>
      <c r="U732" s="106"/>
      <c r="V732" s="106"/>
      <c r="W732" s="106"/>
      <c r="X732" s="106"/>
    </row>
    <row r="733" spans="1:24" x14ac:dyDescent="0.3">
      <c r="A733" s="106"/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106"/>
      <c r="T733" s="106"/>
      <c r="U733" s="106"/>
      <c r="V733" s="106"/>
      <c r="W733" s="106"/>
      <c r="X733" s="106"/>
    </row>
    <row r="734" spans="1:24" x14ac:dyDescent="0.3">
      <c r="A734" s="106"/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106"/>
      <c r="T734" s="106"/>
      <c r="U734" s="106"/>
      <c r="V734" s="106"/>
      <c r="W734" s="106"/>
      <c r="X734" s="106"/>
    </row>
    <row r="735" spans="1:24" x14ac:dyDescent="0.3">
      <c r="A735" s="106"/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106"/>
      <c r="T735" s="106"/>
      <c r="U735" s="106"/>
      <c r="V735" s="106"/>
      <c r="W735" s="106"/>
      <c r="X735" s="106"/>
    </row>
    <row r="736" spans="1:24" x14ac:dyDescent="0.3">
      <c r="A736" s="106"/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106"/>
      <c r="T736" s="106"/>
      <c r="U736" s="106"/>
      <c r="V736" s="106"/>
      <c r="W736" s="106"/>
      <c r="X736" s="106"/>
    </row>
    <row r="737" spans="1:24" x14ac:dyDescent="0.3">
      <c r="A737" s="106"/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106"/>
      <c r="T737" s="106"/>
      <c r="U737" s="106"/>
      <c r="V737" s="106"/>
      <c r="W737" s="106"/>
      <c r="X737" s="106"/>
    </row>
    <row r="738" spans="1:24" x14ac:dyDescent="0.3">
      <c r="A738" s="106"/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106"/>
      <c r="T738" s="106"/>
      <c r="U738" s="106"/>
      <c r="V738" s="106"/>
      <c r="W738" s="106"/>
      <c r="X738" s="106"/>
    </row>
    <row r="739" spans="1:24" x14ac:dyDescent="0.3">
      <c r="A739" s="106"/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106"/>
      <c r="T739" s="106"/>
      <c r="U739" s="106"/>
      <c r="V739" s="106"/>
      <c r="W739" s="106"/>
      <c r="X739" s="106"/>
    </row>
    <row r="740" spans="1:24" x14ac:dyDescent="0.3">
      <c r="A740" s="106"/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106"/>
      <c r="T740" s="106"/>
      <c r="U740" s="106"/>
      <c r="V740" s="106"/>
      <c r="W740" s="106"/>
      <c r="X740" s="106"/>
    </row>
    <row r="741" spans="1:24" x14ac:dyDescent="0.3">
      <c r="A741" s="106"/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106"/>
      <c r="T741" s="106"/>
      <c r="U741" s="106"/>
      <c r="V741" s="106"/>
      <c r="W741" s="106"/>
      <c r="X741" s="106"/>
    </row>
    <row r="742" spans="1:24" x14ac:dyDescent="0.3">
      <c r="A742" s="106"/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106"/>
      <c r="T742" s="106"/>
      <c r="U742" s="106"/>
      <c r="V742" s="106"/>
      <c r="W742" s="106"/>
      <c r="X742" s="106"/>
    </row>
    <row r="743" spans="1:24" x14ac:dyDescent="0.3">
      <c r="A743" s="106"/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106"/>
      <c r="T743" s="106"/>
      <c r="U743" s="106"/>
      <c r="V743" s="106"/>
      <c r="W743" s="106"/>
      <c r="X743" s="106"/>
    </row>
    <row r="744" spans="1:24" x14ac:dyDescent="0.3">
      <c r="A744" s="106"/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106"/>
      <c r="T744" s="106"/>
      <c r="U744" s="106"/>
      <c r="V744" s="106"/>
      <c r="W744" s="106"/>
      <c r="X744" s="106"/>
    </row>
    <row r="745" spans="1:24" x14ac:dyDescent="0.3">
      <c r="A745" s="106"/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106"/>
      <c r="T745" s="106"/>
      <c r="U745" s="106"/>
      <c r="V745" s="106"/>
      <c r="W745" s="106"/>
      <c r="X745" s="106"/>
    </row>
    <row r="746" spans="1:24" x14ac:dyDescent="0.3">
      <c r="A746" s="106"/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106"/>
      <c r="T746" s="106"/>
      <c r="U746" s="106"/>
      <c r="V746" s="106"/>
      <c r="W746" s="106"/>
      <c r="X746" s="106"/>
    </row>
    <row r="747" spans="1:24" x14ac:dyDescent="0.3">
      <c r="A747" s="106"/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106"/>
      <c r="T747" s="106"/>
      <c r="U747" s="106"/>
      <c r="V747" s="106"/>
      <c r="W747" s="106"/>
      <c r="X747" s="106"/>
    </row>
    <row r="748" spans="1:24" x14ac:dyDescent="0.3">
      <c r="A748" s="106"/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106"/>
      <c r="T748" s="106"/>
      <c r="U748" s="106"/>
      <c r="V748" s="106"/>
      <c r="W748" s="106"/>
      <c r="X748" s="106"/>
    </row>
    <row r="749" spans="1:24" x14ac:dyDescent="0.3">
      <c r="A749" s="106"/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106"/>
      <c r="T749" s="106"/>
      <c r="U749" s="106"/>
      <c r="V749" s="106"/>
      <c r="W749" s="106"/>
      <c r="X749" s="106"/>
    </row>
    <row r="750" spans="1:24" x14ac:dyDescent="0.3">
      <c r="A750" s="106"/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106"/>
      <c r="T750" s="106"/>
      <c r="U750" s="106"/>
      <c r="V750" s="106"/>
      <c r="W750" s="106"/>
      <c r="X750" s="106"/>
    </row>
    <row r="751" spans="1:24" x14ac:dyDescent="0.3">
      <c r="A751" s="106"/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106"/>
      <c r="T751" s="106"/>
      <c r="U751" s="106"/>
      <c r="V751" s="106"/>
      <c r="W751" s="106"/>
      <c r="X751" s="106"/>
    </row>
    <row r="752" spans="1:24" x14ac:dyDescent="0.3">
      <c r="A752" s="106"/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106"/>
      <c r="T752" s="106"/>
      <c r="U752" s="106"/>
      <c r="V752" s="106"/>
      <c r="W752" s="106"/>
      <c r="X752" s="106"/>
    </row>
    <row r="753" spans="1:24" x14ac:dyDescent="0.3">
      <c r="A753" s="106"/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106"/>
      <c r="T753" s="106"/>
      <c r="U753" s="106"/>
      <c r="V753" s="106"/>
      <c r="W753" s="106"/>
      <c r="X753" s="106"/>
    </row>
    <row r="754" spans="1:24" x14ac:dyDescent="0.3">
      <c r="A754" s="106"/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106"/>
      <c r="T754" s="106"/>
      <c r="U754" s="106"/>
      <c r="V754" s="106"/>
      <c r="W754" s="106"/>
      <c r="X754" s="106"/>
    </row>
    <row r="755" spans="1:24" x14ac:dyDescent="0.3">
      <c r="A755" s="106"/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106"/>
      <c r="T755" s="106"/>
      <c r="U755" s="106"/>
      <c r="V755" s="106"/>
      <c r="W755" s="106"/>
      <c r="X755" s="106"/>
    </row>
    <row r="756" spans="1:24" x14ac:dyDescent="0.3">
      <c r="A756" s="106"/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106"/>
      <c r="T756" s="106"/>
      <c r="U756" s="106"/>
      <c r="V756" s="106"/>
      <c r="W756" s="106"/>
      <c r="X756" s="106"/>
    </row>
    <row r="757" spans="1:24" x14ac:dyDescent="0.3">
      <c r="A757" s="106"/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106"/>
      <c r="T757" s="106"/>
      <c r="U757" s="106"/>
      <c r="V757" s="106"/>
      <c r="W757" s="106"/>
      <c r="X757" s="106"/>
    </row>
    <row r="758" spans="1:24" x14ac:dyDescent="0.3">
      <c r="A758" s="106"/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106"/>
      <c r="T758" s="106"/>
      <c r="U758" s="106"/>
      <c r="V758" s="106"/>
      <c r="W758" s="106"/>
      <c r="X758" s="106"/>
    </row>
    <row r="759" spans="1:24" x14ac:dyDescent="0.3">
      <c r="A759" s="106"/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106"/>
      <c r="T759" s="106"/>
      <c r="U759" s="106"/>
      <c r="V759" s="106"/>
      <c r="W759" s="106"/>
      <c r="X759" s="106"/>
    </row>
    <row r="760" spans="1:24" x14ac:dyDescent="0.3">
      <c r="A760" s="106"/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106"/>
      <c r="T760" s="106"/>
      <c r="U760" s="106"/>
      <c r="V760" s="106"/>
      <c r="W760" s="106"/>
      <c r="X760" s="106"/>
    </row>
    <row r="761" spans="1:24" x14ac:dyDescent="0.3">
      <c r="A761" s="106"/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106"/>
      <c r="T761" s="106"/>
      <c r="U761" s="106"/>
      <c r="V761" s="106"/>
      <c r="W761" s="106"/>
      <c r="X761" s="106"/>
    </row>
    <row r="762" spans="1:24" x14ac:dyDescent="0.3">
      <c r="A762" s="106"/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106"/>
      <c r="T762" s="106"/>
      <c r="U762" s="106"/>
      <c r="V762" s="106"/>
      <c r="W762" s="106"/>
      <c r="X762" s="106"/>
    </row>
    <row r="763" spans="1:24" x14ac:dyDescent="0.3">
      <c r="A763" s="106"/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106"/>
      <c r="T763" s="106"/>
      <c r="U763" s="106"/>
      <c r="V763" s="106"/>
      <c r="W763" s="106"/>
      <c r="X763" s="106"/>
    </row>
    <row r="764" spans="1:24" x14ac:dyDescent="0.3">
      <c r="A764" s="106"/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106"/>
      <c r="T764" s="106"/>
      <c r="U764" s="106"/>
      <c r="V764" s="106"/>
      <c r="W764" s="106"/>
      <c r="X764" s="106"/>
    </row>
    <row r="765" spans="1:24" x14ac:dyDescent="0.3">
      <c r="A765" s="106"/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106"/>
      <c r="T765" s="106"/>
      <c r="U765" s="106"/>
      <c r="V765" s="106"/>
      <c r="W765" s="106"/>
      <c r="X765" s="106"/>
    </row>
    <row r="766" spans="1:24" x14ac:dyDescent="0.3">
      <c r="A766" s="106"/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106"/>
      <c r="T766" s="106"/>
      <c r="U766" s="106"/>
      <c r="V766" s="106"/>
      <c r="W766" s="106"/>
      <c r="X766" s="106"/>
    </row>
    <row r="767" spans="1:24" x14ac:dyDescent="0.3">
      <c r="A767" s="106"/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6"/>
      <c r="V767" s="106"/>
      <c r="W767" s="106"/>
      <c r="X767" s="106"/>
    </row>
    <row r="768" spans="1:24" x14ac:dyDescent="0.3">
      <c r="A768" s="106"/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6"/>
      <c r="V768" s="106"/>
      <c r="W768" s="106"/>
      <c r="X768" s="106"/>
    </row>
    <row r="769" spans="1:24" x14ac:dyDescent="0.3">
      <c r="A769" s="106"/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106"/>
      <c r="T769" s="106"/>
      <c r="U769" s="106"/>
      <c r="V769" s="106"/>
      <c r="W769" s="106"/>
      <c r="X769" s="106"/>
    </row>
    <row r="770" spans="1:24" x14ac:dyDescent="0.3">
      <c r="A770" s="106"/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106"/>
      <c r="T770" s="106"/>
      <c r="U770" s="106"/>
      <c r="V770" s="106"/>
      <c r="W770" s="106"/>
      <c r="X770" s="106"/>
    </row>
    <row r="771" spans="1:24" x14ac:dyDescent="0.3">
      <c r="A771" s="106"/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106"/>
      <c r="T771" s="106"/>
      <c r="U771" s="106"/>
      <c r="V771" s="106"/>
      <c r="W771" s="106"/>
      <c r="X771" s="106"/>
    </row>
    <row r="772" spans="1:24" x14ac:dyDescent="0.3">
      <c r="A772" s="106"/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106"/>
      <c r="T772" s="106"/>
      <c r="U772" s="106"/>
      <c r="V772" s="106"/>
      <c r="W772" s="106"/>
      <c r="X772" s="106"/>
    </row>
    <row r="773" spans="1:24" x14ac:dyDescent="0.3">
      <c r="A773" s="106"/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106"/>
      <c r="T773" s="106"/>
      <c r="U773" s="106"/>
      <c r="V773" s="106"/>
      <c r="W773" s="106"/>
      <c r="X773" s="106"/>
    </row>
    <row r="774" spans="1:24" x14ac:dyDescent="0.3">
      <c r="A774" s="106"/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106"/>
      <c r="T774" s="106"/>
      <c r="U774" s="106"/>
      <c r="V774" s="106"/>
      <c r="W774" s="106"/>
      <c r="X774" s="106"/>
    </row>
    <row r="775" spans="1:24" x14ac:dyDescent="0.3">
      <c r="A775" s="106"/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106"/>
      <c r="T775" s="106"/>
      <c r="U775" s="106"/>
      <c r="V775" s="106"/>
      <c r="W775" s="106"/>
      <c r="X775" s="106"/>
    </row>
    <row r="776" spans="1:24" x14ac:dyDescent="0.3">
      <c r="A776" s="106"/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106"/>
      <c r="T776" s="106"/>
      <c r="U776" s="106"/>
      <c r="V776" s="106"/>
      <c r="W776" s="106"/>
      <c r="X776" s="106"/>
    </row>
    <row r="777" spans="1:24" x14ac:dyDescent="0.3">
      <c r="A777" s="106"/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106"/>
      <c r="T777" s="106"/>
      <c r="U777" s="106"/>
      <c r="V777" s="106"/>
      <c r="W777" s="106"/>
      <c r="X777" s="106"/>
    </row>
    <row r="778" spans="1:24" x14ac:dyDescent="0.3">
      <c r="A778" s="106"/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106"/>
      <c r="T778" s="106"/>
      <c r="U778" s="106"/>
      <c r="V778" s="106"/>
      <c r="W778" s="106"/>
      <c r="X778" s="106"/>
    </row>
    <row r="779" spans="1:24" x14ac:dyDescent="0.3">
      <c r="A779" s="106"/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106"/>
      <c r="T779" s="106"/>
      <c r="U779" s="106"/>
      <c r="V779" s="106"/>
      <c r="W779" s="106"/>
      <c r="X779" s="106"/>
    </row>
    <row r="780" spans="1:24" x14ac:dyDescent="0.3">
      <c r="A780" s="106"/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106"/>
      <c r="T780" s="106"/>
      <c r="U780" s="106"/>
      <c r="V780" s="106"/>
      <c r="W780" s="106"/>
      <c r="X780" s="106"/>
    </row>
    <row r="781" spans="1:24" x14ac:dyDescent="0.3">
      <c r="A781" s="106"/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106"/>
      <c r="T781" s="106"/>
      <c r="U781" s="106"/>
      <c r="V781" s="106"/>
      <c r="W781" s="106"/>
      <c r="X781" s="106"/>
    </row>
    <row r="782" spans="1:24" x14ac:dyDescent="0.3">
      <c r="A782" s="106"/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106"/>
      <c r="T782" s="106"/>
      <c r="U782" s="106"/>
      <c r="V782" s="106"/>
      <c r="W782" s="106"/>
      <c r="X782" s="106"/>
    </row>
    <row r="783" spans="1:24" x14ac:dyDescent="0.3">
      <c r="A783" s="106"/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106"/>
      <c r="T783" s="106"/>
      <c r="U783" s="106"/>
      <c r="V783" s="106"/>
      <c r="W783" s="106"/>
      <c r="X783" s="106"/>
    </row>
    <row r="784" spans="1:24" x14ac:dyDescent="0.3">
      <c r="A784" s="106"/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106"/>
      <c r="T784" s="106"/>
      <c r="U784" s="106"/>
      <c r="V784" s="106"/>
      <c r="W784" s="106"/>
      <c r="X784" s="106"/>
    </row>
    <row r="785" spans="1:24" x14ac:dyDescent="0.3">
      <c r="A785" s="106"/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106"/>
      <c r="T785" s="106"/>
      <c r="U785" s="106"/>
      <c r="V785" s="106"/>
      <c r="W785" s="106"/>
      <c r="X785" s="106"/>
    </row>
    <row r="786" spans="1:24" x14ac:dyDescent="0.3">
      <c r="A786" s="106"/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106"/>
      <c r="T786" s="106"/>
      <c r="U786" s="106"/>
      <c r="V786" s="106"/>
      <c r="W786" s="106"/>
      <c r="X786" s="106"/>
    </row>
    <row r="787" spans="1:24" x14ac:dyDescent="0.3">
      <c r="A787" s="106"/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106"/>
      <c r="T787" s="106"/>
      <c r="U787" s="106"/>
      <c r="V787" s="106"/>
      <c r="W787" s="106"/>
      <c r="X787" s="106"/>
    </row>
    <row r="788" spans="1:24" x14ac:dyDescent="0.3">
      <c r="A788" s="106"/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6"/>
      <c r="V788" s="106"/>
      <c r="W788" s="106"/>
      <c r="X788" s="106"/>
    </row>
    <row r="789" spans="1:24" x14ac:dyDescent="0.3">
      <c r="A789" s="106"/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106"/>
      <c r="T789" s="106"/>
      <c r="U789" s="106"/>
      <c r="V789" s="106"/>
      <c r="W789" s="106"/>
      <c r="X789" s="106"/>
    </row>
    <row r="790" spans="1:24" x14ac:dyDescent="0.3">
      <c r="A790" s="106"/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106"/>
      <c r="T790" s="106"/>
      <c r="U790" s="106"/>
      <c r="V790" s="106"/>
      <c r="W790" s="106"/>
      <c r="X790" s="106"/>
    </row>
    <row r="791" spans="1:24" x14ac:dyDescent="0.3">
      <c r="A791" s="106"/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106"/>
      <c r="T791" s="106"/>
      <c r="U791" s="106"/>
      <c r="V791" s="106"/>
      <c r="W791" s="106"/>
      <c r="X791" s="106"/>
    </row>
    <row r="792" spans="1:24" x14ac:dyDescent="0.3">
      <c r="A792" s="106"/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106"/>
      <c r="T792" s="106"/>
      <c r="U792" s="106"/>
      <c r="V792" s="106"/>
      <c r="W792" s="106"/>
      <c r="X792" s="106"/>
    </row>
    <row r="793" spans="1:24" x14ac:dyDescent="0.3">
      <c r="A793" s="106"/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106"/>
      <c r="T793" s="106"/>
      <c r="U793" s="106"/>
      <c r="V793" s="106"/>
      <c r="W793" s="106"/>
      <c r="X793" s="106"/>
    </row>
    <row r="794" spans="1:24" x14ac:dyDescent="0.3">
      <c r="A794" s="106"/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106"/>
      <c r="T794" s="106"/>
      <c r="U794" s="106"/>
      <c r="V794" s="106"/>
      <c r="W794" s="106"/>
      <c r="X794" s="106"/>
    </row>
    <row r="795" spans="1:24" x14ac:dyDescent="0.3">
      <c r="A795" s="106"/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106"/>
      <c r="T795" s="106"/>
      <c r="U795" s="106"/>
      <c r="V795" s="106"/>
      <c r="W795" s="106"/>
      <c r="X795" s="106"/>
    </row>
    <row r="796" spans="1:24" x14ac:dyDescent="0.3">
      <c r="A796" s="106"/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106"/>
      <c r="T796" s="106"/>
      <c r="U796" s="106"/>
      <c r="V796" s="106"/>
      <c r="W796" s="106"/>
      <c r="X796" s="106"/>
    </row>
    <row r="797" spans="1:24" x14ac:dyDescent="0.3">
      <c r="A797" s="106"/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106"/>
      <c r="T797" s="106"/>
      <c r="U797" s="106"/>
      <c r="V797" s="106"/>
      <c r="W797" s="106"/>
      <c r="X797" s="106"/>
    </row>
    <row r="798" spans="1:24" x14ac:dyDescent="0.3">
      <c r="A798" s="106"/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106"/>
      <c r="T798" s="106"/>
      <c r="U798" s="106"/>
      <c r="V798" s="106"/>
      <c r="W798" s="106"/>
      <c r="X798" s="106"/>
    </row>
    <row r="799" spans="1:24" x14ac:dyDescent="0.3">
      <c r="A799" s="106"/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106"/>
      <c r="T799" s="106"/>
      <c r="U799" s="106"/>
      <c r="V799" s="106"/>
      <c r="W799" s="106"/>
      <c r="X799" s="106"/>
    </row>
    <row r="800" spans="1:24" x14ac:dyDescent="0.3">
      <c r="A800" s="106"/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106"/>
      <c r="T800" s="106"/>
      <c r="U800" s="106"/>
      <c r="V800" s="106"/>
      <c r="W800" s="106"/>
      <c r="X800" s="106"/>
    </row>
    <row r="801" spans="1:24" x14ac:dyDescent="0.3">
      <c r="A801" s="106"/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106"/>
      <c r="T801" s="106"/>
      <c r="U801" s="106"/>
      <c r="V801" s="106"/>
      <c r="W801" s="106"/>
      <c r="X801" s="106"/>
    </row>
    <row r="802" spans="1:24" x14ac:dyDescent="0.3">
      <c r="A802" s="106"/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106"/>
      <c r="T802" s="106"/>
      <c r="U802" s="106"/>
      <c r="V802" s="106"/>
      <c r="W802" s="106"/>
      <c r="X802" s="106"/>
    </row>
    <row r="803" spans="1:24" x14ac:dyDescent="0.3">
      <c r="A803" s="106"/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106"/>
      <c r="T803" s="106"/>
      <c r="U803" s="106"/>
      <c r="V803" s="106"/>
      <c r="W803" s="106"/>
      <c r="X803" s="106"/>
    </row>
    <row r="804" spans="1:24" x14ac:dyDescent="0.3">
      <c r="A804" s="106"/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106"/>
      <c r="T804" s="106"/>
      <c r="U804" s="106"/>
      <c r="V804" s="106"/>
      <c r="W804" s="106"/>
      <c r="X804" s="106"/>
    </row>
    <row r="805" spans="1:24" x14ac:dyDescent="0.3">
      <c r="A805" s="106"/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106"/>
      <c r="T805" s="106"/>
      <c r="U805" s="106"/>
      <c r="V805" s="106"/>
      <c r="W805" s="106"/>
      <c r="X805" s="106"/>
    </row>
    <row r="806" spans="1:24" x14ac:dyDescent="0.3">
      <c r="A806" s="106"/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106"/>
      <c r="T806" s="106"/>
      <c r="U806" s="106"/>
      <c r="V806" s="106"/>
      <c r="W806" s="106"/>
      <c r="X806" s="106"/>
    </row>
    <row r="807" spans="1:24" x14ac:dyDescent="0.3">
      <c r="A807" s="106"/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106"/>
      <c r="T807" s="106"/>
      <c r="U807" s="106"/>
      <c r="V807" s="106"/>
      <c r="W807" s="106"/>
      <c r="X807" s="106"/>
    </row>
    <row r="808" spans="1:24" x14ac:dyDescent="0.3">
      <c r="A808" s="106"/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106"/>
      <c r="T808" s="106"/>
      <c r="U808" s="106"/>
      <c r="V808" s="106"/>
      <c r="W808" s="106"/>
      <c r="X808" s="106"/>
    </row>
    <row r="809" spans="1:24" x14ac:dyDescent="0.3">
      <c r="A809" s="106"/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106"/>
      <c r="T809" s="106"/>
      <c r="U809" s="106"/>
      <c r="V809" s="106"/>
      <c r="W809" s="106"/>
      <c r="X809" s="106"/>
    </row>
    <row r="810" spans="1:24" x14ac:dyDescent="0.3">
      <c r="A810" s="106"/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106"/>
      <c r="T810" s="106"/>
      <c r="U810" s="106"/>
      <c r="V810" s="106"/>
      <c r="W810" s="106"/>
      <c r="X810" s="106"/>
    </row>
    <row r="811" spans="1:24" x14ac:dyDescent="0.3">
      <c r="A811" s="106"/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  <c r="V811" s="106"/>
      <c r="W811" s="106"/>
      <c r="X811" s="106"/>
    </row>
    <row r="812" spans="1:24" x14ac:dyDescent="0.3">
      <c r="A812" s="106"/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  <c r="V812" s="106"/>
      <c r="W812" s="106"/>
      <c r="X812" s="106"/>
    </row>
    <row r="813" spans="1:24" x14ac:dyDescent="0.3">
      <c r="A813" s="106"/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106"/>
      <c r="T813" s="106"/>
      <c r="U813" s="106"/>
      <c r="V813" s="106"/>
      <c r="W813" s="106"/>
      <c r="X813" s="106"/>
    </row>
    <row r="814" spans="1:24" x14ac:dyDescent="0.3">
      <c r="A814" s="106"/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106"/>
      <c r="T814" s="106"/>
      <c r="U814" s="106"/>
      <c r="V814" s="106"/>
      <c r="W814" s="106"/>
      <c r="X814" s="106"/>
    </row>
    <row r="815" spans="1:24" x14ac:dyDescent="0.3">
      <c r="A815" s="106"/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106"/>
      <c r="T815" s="106"/>
      <c r="U815" s="106"/>
      <c r="V815" s="106"/>
      <c r="W815" s="106"/>
      <c r="X815" s="106"/>
    </row>
    <row r="816" spans="1:24" x14ac:dyDescent="0.3">
      <c r="A816" s="106"/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106"/>
      <c r="T816" s="106"/>
      <c r="U816" s="106"/>
      <c r="V816" s="106"/>
      <c r="W816" s="106"/>
      <c r="X816" s="106"/>
    </row>
    <row r="817" spans="1:24" x14ac:dyDescent="0.3">
      <c r="A817" s="106"/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106"/>
      <c r="T817" s="106"/>
      <c r="U817" s="106"/>
      <c r="V817" s="106"/>
      <c r="W817" s="106"/>
      <c r="X817" s="106"/>
    </row>
    <row r="818" spans="1:24" x14ac:dyDescent="0.3">
      <c r="A818" s="106"/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106"/>
      <c r="T818" s="106"/>
      <c r="U818" s="106"/>
      <c r="V818" s="106"/>
      <c r="W818" s="106"/>
      <c r="X818" s="106"/>
    </row>
    <row r="819" spans="1:24" x14ac:dyDescent="0.3">
      <c r="A819" s="106"/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106"/>
      <c r="T819" s="106"/>
      <c r="U819" s="106"/>
      <c r="V819" s="106"/>
      <c r="W819" s="106"/>
      <c r="X819" s="106"/>
    </row>
    <row r="820" spans="1:24" x14ac:dyDescent="0.3">
      <c r="A820" s="106"/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106"/>
      <c r="T820" s="106"/>
      <c r="U820" s="106"/>
      <c r="V820" s="106"/>
      <c r="W820" s="106"/>
      <c r="X820" s="106"/>
    </row>
    <row r="821" spans="1:24" x14ac:dyDescent="0.3">
      <c r="A821" s="106"/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106"/>
      <c r="T821" s="106"/>
      <c r="U821" s="106"/>
      <c r="V821" s="106"/>
      <c r="W821" s="106"/>
      <c r="X821" s="106"/>
    </row>
    <row r="822" spans="1:24" x14ac:dyDescent="0.3">
      <c r="A822" s="106"/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106"/>
      <c r="T822" s="106"/>
      <c r="U822" s="106"/>
      <c r="V822" s="106"/>
      <c r="W822" s="106"/>
      <c r="X822" s="106"/>
    </row>
    <row r="823" spans="1:24" x14ac:dyDescent="0.3">
      <c r="A823" s="106"/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106"/>
      <c r="T823" s="106"/>
      <c r="U823" s="106"/>
      <c r="V823" s="106"/>
      <c r="W823" s="106"/>
      <c r="X823" s="106"/>
    </row>
    <row r="824" spans="1:24" x14ac:dyDescent="0.3">
      <c r="A824" s="106"/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106"/>
      <c r="T824" s="106"/>
      <c r="U824" s="106"/>
      <c r="V824" s="106"/>
      <c r="W824" s="106"/>
      <c r="X824" s="106"/>
    </row>
    <row r="825" spans="1:24" x14ac:dyDescent="0.3">
      <c r="A825" s="106"/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106"/>
      <c r="T825" s="106"/>
      <c r="U825" s="106"/>
      <c r="V825" s="106"/>
      <c r="W825" s="106"/>
      <c r="X825" s="106"/>
    </row>
    <row r="826" spans="1:24" x14ac:dyDescent="0.3">
      <c r="A826" s="106"/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106"/>
      <c r="T826" s="106"/>
      <c r="U826" s="106"/>
      <c r="V826" s="106"/>
      <c r="W826" s="106"/>
      <c r="X826" s="106"/>
    </row>
    <row r="827" spans="1:24" x14ac:dyDescent="0.3">
      <c r="A827" s="106"/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106"/>
      <c r="T827" s="106"/>
      <c r="U827" s="106"/>
      <c r="V827" s="106"/>
      <c r="W827" s="106"/>
      <c r="X827" s="106"/>
    </row>
    <row r="828" spans="1:24" x14ac:dyDescent="0.3">
      <c r="A828" s="106"/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106"/>
      <c r="T828" s="106"/>
      <c r="U828" s="106"/>
      <c r="V828" s="106"/>
      <c r="W828" s="106"/>
      <c r="X828" s="106"/>
    </row>
    <row r="829" spans="1:24" x14ac:dyDescent="0.3">
      <c r="A829" s="106"/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106"/>
      <c r="T829" s="106"/>
      <c r="U829" s="106"/>
      <c r="V829" s="106"/>
      <c r="W829" s="106"/>
      <c r="X829" s="106"/>
    </row>
    <row r="830" spans="1:24" x14ac:dyDescent="0.3">
      <c r="A830" s="106"/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106"/>
      <c r="T830" s="106"/>
      <c r="U830" s="106"/>
      <c r="V830" s="106"/>
      <c r="W830" s="106"/>
      <c r="X830" s="106"/>
    </row>
    <row r="831" spans="1:24" x14ac:dyDescent="0.3">
      <c r="A831" s="106"/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106"/>
      <c r="T831" s="106"/>
      <c r="U831" s="106"/>
      <c r="V831" s="106"/>
      <c r="W831" s="106"/>
      <c r="X831" s="106"/>
    </row>
    <row r="832" spans="1:24" x14ac:dyDescent="0.3">
      <c r="A832" s="106"/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106"/>
      <c r="T832" s="106"/>
      <c r="U832" s="106"/>
      <c r="V832" s="106"/>
      <c r="W832" s="106"/>
      <c r="X832" s="106"/>
    </row>
    <row r="833" spans="1:24" x14ac:dyDescent="0.3">
      <c r="A833" s="106"/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106"/>
      <c r="T833" s="106"/>
      <c r="U833" s="106"/>
      <c r="V833" s="106"/>
      <c r="W833" s="106"/>
      <c r="X833" s="106"/>
    </row>
    <row r="834" spans="1:24" x14ac:dyDescent="0.3">
      <c r="A834" s="106"/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106"/>
      <c r="T834" s="106"/>
      <c r="U834" s="106"/>
      <c r="V834" s="106"/>
      <c r="W834" s="106"/>
      <c r="X834" s="106"/>
    </row>
    <row r="835" spans="1:24" x14ac:dyDescent="0.3">
      <c r="A835" s="106"/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106"/>
      <c r="T835" s="106"/>
      <c r="U835" s="106"/>
      <c r="V835" s="106"/>
      <c r="W835" s="106"/>
      <c r="X835" s="106"/>
    </row>
    <row r="836" spans="1:24" x14ac:dyDescent="0.3">
      <c r="A836" s="106"/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106"/>
      <c r="T836" s="106"/>
      <c r="U836" s="106"/>
      <c r="V836" s="106"/>
      <c r="W836" s="106"/>
      <c r="X836" s="106"/>
    </row>
    <row r="837" spans="1:24" x14ac:dyDescent="0.3">
      <c r="A837" s="106"/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106"/>
      <c r="T837" s="106"/>
      <c r="U837" s="106"/>
      <c r="V837" s="106"/>
      <c r="W837" s="106"/>
      <c r="X837" s="106"/>
    </row>
    <row r="838" spans="1:24" x14ac:dyDescent="0.3">
      <c r="A838" s="106"/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106"/>
      <c r="T838" s="106"/>
      <c r="U838" s="106"/>
      <c r="V838" s="106"/>
      <c r="W838" s="106"/>
      <c r="X838" s="106"/>
    </row>
    <row r="839" spans="1:24" x14ac:dyDescent="0.3">
      <c r="A839" s="106"/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106"/>
      <c r="T839" s="106"/>
      <c r="U839" s="106"/>
      <c r="V839" s="106"/>
      <c r="W839" s="106"/>
      <c r="X839" s="106"/>
    </row>
    <row r="840" spans="1:24" x14ac:dyDescent="0.3">
      <c r="A840" s="106"/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106"/>
      <c r="T840" s="106"/>
      <c r="U840" s="106"/>
      <c r="V840" s="106"/>
      <c r="W840" s="106"/>
      <c r="X840" s="106"/>
    </row>
    <row r="841" spans="1:24" x14ac:dyDescent="0.3">
      <c r="A841" s="106"/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106"/>
      <c r="T841" s="106"/>
      <c r="U841" s="106"/>
      <c r="V841" s="106"/>
      <c r="W841" s="106"/>
      <c r="X841" s="106"/>
    </row>
    <row r="842" spans="1:24" x14ac:dyDescent="0.3">
      <c r="A842" s="106"/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106"/>
      <c r="T842" s="106"/>
      <c r="U842" s="106"/>
      <c r="V842" s="106"/>
      <c r="W842" s="106"/>
      <c r="X842" s="106"/>
    </row>
    <row r="843" spans="1:24" x14ac:dyDescent="0.3">
      <c r="A843" s="106"/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106"/>
      <c r="T843" s="106"/>
      <c r="U843" s="106"/>
      <c r="V843" s="106"/>
      <c r="W843" s="106"/>
      <c r="X843" s="106"/>
    </row>
    <row r="844" spans="1:24" x14ac:dyDescent="0.3">
      <c r="A844" s="106"/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106"/>
      <c r="T844" s="106"/>
      <c r="U844" s="106"/>
      <c r="V844" s="106"/>
      <c r="W844" s="106"/>
      <c r="X844" s="106"/>
    </row>
    <row r="845" spans="1:24" x14ac:dyDescent="0.3">
      <c r="A845" s="106"/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106"/>
      <c r="T845" s="106"/>
      <c r="U845" s="106"/>
      <c r="V845" s="106"/>
      <c r="W845" s="106"/>
      <c r="X845" s="106"/>
    </row>
    <row r="846" spans="1:24" x14ac:dyDescent="0.3">
      <c r="A846" s="106"/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106"/>
      <c r="T846" s="106"/>
      <c r="U846" s="106"/>
      <c r="V846" s="106"/>
      <c r="W846" s="106"/>
      <c r="X846" s="106"/>
    </row>
    <row r="847" spans="1:24" x14ac:dyDescent="0.3">
      <c r="A847" s="106"/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106"/>
      <c r="T847" s="106"/>
      <c r="U847" s="106"/>
      <c r="V847" s="106"/>
      <c r="W847" s="106"/>
      <c r="X847" s="106"/>
    </row>
    <row r="848" spans="1:24" x14ac:dyDescent="0.3">
      <c r="A848" s="106"/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106"/>
      <c r="T848" s="106"/>
      <c r="U848" s="106"/>
      <c r="V848" s="106"/>
      <c r="W848" s="106"/>
      <c r="X848" s="106"/>
    </row>
    <row r="849" spans="1:24" x14ac:dyDescent="0.3">
      <c r="A849" s="106"/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106"/>
      <c r="T849" s="106"/>
      <c r="U849" s="106"/>
      <c r="V849" s="106"/>
      <c r="W849" s="106"/>
      <c r="X849" s="106"/>
    </row>
    <row r="850" spans="1:24" x14ac:dyDescent="0.3">
      <c r="A850" s="106"/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106"/>
      <c r="T850" s="106"/>
      <c r="U850" s="106"/>
      <c r="V850" s="106"/>
      <c r="W850" s="106"/>
      <c r="X850" s="106"/>
    </row>
    <row r="851" spans="1:24" x14ac:dyDescent="0.3">
      <c r="A851" s="106"/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106"/>
      <c r="T851" s="106"/>
      <c r="U851" s="106"/>
      <c r="V851" s="106"/>
      <c r="W851" s="106"/>
      <c r="X851" s="106"/>
    </row>
    <row r="852" spans="1:24" x14ac:dyDescent="0.3">
      <c r="A852" s="106"/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106"/>
      <c r="T852" s="106"/>
      <c r="U852" s="106"/>
      <c r="V852" s="106"/>
      <c r="W852" s="106"/>
      <c r="X852" s="106"/>
    </row>
    <row r="853" spans="1:24" x14ac:dyDescent="0.3">
      <c r="A853" s="106"/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106"/>
      <c r="T853" s="106"/>
      <c r="U853" s="106"/>
      <c r="V853" s="106"/>
      <c r="W853" s="106"/>
      <c r="X853" s="106"/>
    </row>
    <row r="854" spans="1:24" x14ac:dyDescent="0.3">
      <c r="A854" s="106"/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106"/>
      <c r="T854" s="106"/>
      <c r="U854" s="106"/>
      <c r="V854" s="106"/>
      <c r="W854" s="106"/>
      <c r="X854" s="106"/>
    </row>
    <row r="855" spans="1:24" x14ac:dyDescent="0.3">
      <c r="A855" s="106"/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106"/>
      <c r="T855" s="106"/>
      <c r="U855" s="106"/>
      <c r="V855" s="106"/>
      <c r="W855" s="106"/>
      <c r="X855" s="106"/>
    </row>
    <row r="856" spans="1:24" x14ac:dyDescent="0.3">
      <c r="A856" s="106"/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106"/>
      <c r="T856" s="106"/>
      <c r="U856" s="106"/>
      <c r="V856" s="106"/>
      <c r="W856" s="106"/>
      <c r="X856" s="106"/>
    </row>
    <row r="857" spans="1:24" x14ac:dyDescent="0.3">
      <c r="A857" s="106"/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106"/>
      <c r="T857" s="106"/>
      <c r="U857" s="106"/>
      <c r="V857" s="106"/>
      <c r="W857" s="106"/>
      <c r="X857" s="106"/>
    </row>
    <row r="858" spans="1:24" x14ac:dyDescent="0.3">
      <c r="A858" s="106"/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106"/>
      <c r="T858" s="106"/>
      <c r="U858" s="106"/>
      <c r="V858" s="106"/>
      <c r="W858" s="106"/>
      <c r="X858" s="106"/>
    </row>
    <row r="859" spans="1:24" x14ac:dyDescent="0.3">
      <c r="A859" s="106"/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106"/>
      <c r="T859" s="106"/>
      <c r="U859" s="106"/>
      <c r="V859" s="106"/>
      <c r="W859" s="106"/>
      <c r="X859" s="106"/>
    </row>
    <row r="860" spans="1:24" x14ac:dyDescent="0.3">
      <c r="A860" s="106"/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106"/>
      <c r="T860" s="106"/>
      <c r="U860" s="106"/>
      <c r="V860" s="106"/>
      <c r="W860" s="106"/>
      <c r="X860" s="106"/>
    </row>
    <row r="861" spans="1:24" x14ac:dyDescent="0.3">
      <c r="A861" s="106"/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106"/>
      <c r="T861" s="106"/>
      <c r="U861" s="106"/>
      <c r="V861" s="106"/>
      <c r="W861" s="106"/>
      <c r="X861" s="106"/>
    </row>
    <row r="862" spans="1:24" x14ac:dyDescent="0.3">
      <c r="A862" s="106"/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106"/>
      <c r="T862" s="106"/>
      <c r="U862" s="106"/>
      <c r="V862" s="106"/>
      <c r="W862" s="106"/>
      <c r="X862" s="106"/>
    </row>
    <row r="863" spans="1:24" x14ac:dyDescent="0.3">
      <c r="A863" s="106"/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106"/>
      <c r="T863" s="106"/>
      <c r="U863" s="106"/>
      <c r="V863" s="106"/>
      <c r="W863" s="106"/>
      <c r="X863" s="106"/>
    </row>
    <row r="864" spans="1:24" x14ac:dyDescent="0.3">
      <c r="A864" s="106"/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106"/>
      <c r="T864" s="106"/>
      <c r="U864" s="106"/>
      <c r="V864" s="106"/>
      <c r="W864" s="106"/>
      <c r="X864" s="106"/>
    </row>
    <row r="865" spans="1:24" x14ac:dyDescent="0.3">
      <c r="A865" s="106"/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106"/>
      <c r="T865" s="106"/>
      <c r="U865" s="106"/>
      <c r="V865" s="106"/>
      <c r="W865" s="106"/>
      <c r="X865" s="106"/>
    </row>
    <row r="866" spans="1:24" x14ac:dyDescent="0.3">
      <c r="A866" s="106"/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106"/>
      <c r="T866" s="106"/>
      <c r="U866" s="106"/>
      <c r="V866" s="106"/>
      <c r="W866" s="106"/>
      <c r="X866" s="106"/>
    </row>
    <row r="867" spans="1:24" x14ac:dyDescent="0.3">
      <c r="A867" s="106"/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106"/>
      <c r="T867" s="106"/>
      <c r="U867" s="106"/>
      <c r="V867" s="106"/>
      <c r="W867" s="106"/>
      <c r="X867" s="106"/>
    </row>
    <row r="868" spans="1:24" x14ac:dyDescent="0.3">
      <c r="A868" s="106"/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106"/>
      <c r="T868" s="106"/>
      <c r="U868" s="106"/>
      <c r="V868" s="106"/>
      <c r="W868" s="106"/>
      <c r="X868" s="106"/>
    </row>
    <row r="869" spans="1:24" x14ac:dyDescent="0.3">
      <c r="A869" s="106"/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106"/>
      <c r="T869" s="106"/>
      <c r="U869" s="106"/>
      <c r="V869" s="106"/>
      <c r="W869" s="106"/>
      <c r="X869" s="106"/>
    </row>
    <row r="870" spans="1:24" x14ac:dyDescent="0.3">
      <c r="A870" s="106"/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106"/>
      <c r="T870" s="106"/>
      <c r="U870" s="106"/>
      <c r="V870" s="106"/>
      <c r="W870" s="106"/>
      <c r="X870" s="106"/>
    </row>
    <row r="871" spans="1:24" x14ac:dyDescent="0.3">
      <c r="A871" s="106"/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106"/>
      <c r="T871" s="106"/>
      <c r="U871" s="106"/>
      <c r="V871" s="106"/>
      <c r="W871" s="106"/>
      <c r="X871" s="106"/>
    </row>
    <row r="872" spans="1:24" x14ac:dyDescent="0.3">
      <c r="A872" s="106"/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106"/>
      <c r="T872" s="106"/>
      <c r="U872" s="106"/>
      <c r="V872" s="106"/>
      <c r="W872" s="106"/>
      <c r="X872" s="106"/>
    </row>
    <row r="873" spans="1:24" x14ac:dyDescent="0.3">
      <c r="A873" s="106"/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106"/>
      <c r="T873" s="106"/>
      <c r="U873" s="106"/>
      <c r="V873" s="106"/>
      <c r="W873" s="106"/>
      <c r="X873" s="106"/>
    </row>
    <row r="874" spans="1:24" x14ac:dyDescent="0.3">
      <c r="A874" s="106"/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106"/>
      <c r="T874" s="106"/>
      <c r="U874" s="106"/>
      <c r="V874" s="106"/>
      <c r="W874" s="106"/>
      <c r="X874" s="106"/>
    </row>
    <row r="875" spans="1:24" x14ac:dyDescent="0.3">
      <c r="A875" s="106"/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106"/>
      <c r="T875" s="106"/>
      <c r="U875" s="106"/>
      <c r="V875" s="106"/>
      <c r="W875" s="106"/>
      <c r="X875" s="106"/>
    </row>
    <row r="876" spans="1:24" x14ac:dyDescent="0.3">
      <c r="A876" s="106"/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106"/>
      <c r="T876" s="106"/>
      <c r="U876" s="106"/>
      <c r="V876" s="106"/>
      <c r="W876" s="106"/>
      <c r="X876" s="106"/>
    </row>
    <row r="877" spans="1:24" x14ac:dyDescent="0.3">
      <c r="A877" s="106"/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106"/>
      <c r="T877" s="106"/>
      <c r="U877" s="106"/>
      <c r="V877" s="106"/>
      <c r="W877" s="106"/>
      <c r="X877" s="106"/>
    </row>
    <row r="878" spans="1:24" x14ac:dyDescent="0.3">
      <c r="A878" s="106"/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106"/>
      <c r="T878" s="106"/>
      <c r="U878" s="106"/>
      <c r="V878" s="106"/>
      <c r="W878" s="106"/>
      <c r="X878" s="106"/>
    </row>
    <row r="879" spans="1:24" x14ac:dyDescent="0.3">
      <c r="A879" s="106"/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106"/>
      <c r="T879" s="106"/>
      <c r="U879" s="106"/>
      <c r="V879" s="106"/>
      <c r="W879" s="106"/>
      <c r="X879" s="106"/>
    </row>
    <row r="880" spans="1:24" x14ac:dyDescent="0.3">
      <c r="A880" s="106"/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106"/>
      <c r="T880" s="106"/>
      <c r="U880" s="106"/>
      <c r="V880" s="106"/>
      <c r="W880" s="106"/>
      <c r="X880" s="106"/>
    </row>
    <row r="881" spans="1:24" x14ac:dyDescent="0.3">
      <c r="A881" s="106"/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106"/>
      <c r="T881" s="106"/>
      <c r="U881" s="106"/>
      <c r="V881" s="106"/>
      <c r="W881" s="106"/>
      <c r="X881" s="106"/>
    </row>
    <row r="882" spans="1:24" x14ac:dyDescent="0.3">
      <c r="A882" s="106"/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106"/>
      <c r="T882" s="106"/>
      <c r="U882" s="106"/>
      <c r="V882" s="106"/>
      <c r="W882" s="106"/>
      <c r="X882" s="106"/>
    </row>
    <row r="883" spans="1:24" x14ac:dyDescent="0.3">
      <c r="A883" s="106"/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106"/>
      <c r="T883" s="106"/>
      <c r="U883" s="106"/>
      <c r="V883" s="106"/>
      <c r="W883" s="106"/>
      <c r="X883" s="106"/>
    </row>
    <row r="884" spans="1:24" x14ac:dyDescent="0.3">
      <c r="A884" s="106"/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106"/>
      <c r="T884" s="106"/>
      <c r="U884" s="106"/>
      <c r="V884" s="106"/>
      <c r="W884" s="106"/>
      <c r="X884" s="106"/>
    </row>
    <row r="885" spans="1:24" x14ac:dyDescent="0.3">
      <c r="A885" s="106"/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106"/>
      <c r="T885" s="106"/>
      <c r="U885" s="106"/>
      <c r="V885" s="106"/>
      <c r="W885" s="106"/>
      <c r="X885" s="106"/>
    </row>
    <row r="886" spans="1:24" x14ac:dyDescent="0.3">
      <c r="A886" s="106"/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106"/>
      <c r="T886" s="106"/>
      <c r="U886" s="106"/>
      <c r="V886" s="106"/>
      <c r="W886" s="106"/>
      <c r="X886" s="106"/>
    </row>
    <row r="887" spans="1:24" x14ac:dyDescent="0.3">
      <c r="A887" s="106"/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106"/>
      <c r="T887" s="106"/>
      <c r="U887" s="106"/>
      <c r="V887" s="106"/>
      <c r="W887" s="106"/>
      <c r="X887" s="106"/>
    </row>
    <row r="888" spans="1:24" x14ac:dyDescent="0.3">
      <c r="A888" s="106"/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106"/>
      <c r="T888" s="106"/>
      <c r="U888" s="106"/>
      <c r="V888" s="106"/>
      <c r="W888" s="106"/>
      <c r="X888" s="106"/>
    </row>
    <row r="889" spans="1:24" x14ac:dyDescent="0.3">
      <c r="A889" s="106"/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106"/>
      <c r="T889" s="106"/>
      <c r="U889" s="106"/>
      <c r="V889" s="106"/>
      <c r="W889" s="106"/>
      <c r="X889" s="106"/>
    </row>
    <row r="890" spans="1:24" x14ac:dyDescent="0.3">
      <c r="A890" s="106"/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106"/>
      <c r="T890" s="106"/>
      <c r="U890" s="106"/>
      <c r="V890" s="106"/>
      <c r="W890" s="106"/>
      <c r="X890" s="106"/>
    </row>
    <row r="891" spans="1:24" x14ac:dyDescent="0.3">
      <c r="A891" s="106"/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106"/>
      <c r="T891" s="106"/>
      <c r="U891" s="106"/>
      <c r="V891" s="106"/>
      <c r="W891" s="106"/>
      <c r="X891" s="106"/>
    </row>
    <row r="892" spans="1:24" x14ac:dyDescent="0.3">
      <c r="A892" s="106"/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106"/>
      <c r="T892" s="106"/>
      <c r="U892" s="106"/>
      <c r="V892" s="106"/>
      <c r="W892" s="106"/>
      <c r="X892" s="106"/>
    </row>
    <row r="893" spans="1:24" x14ac:dyDescent="0.3">
      <c r="A893" s="106"/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106"/>
      <c r="T893" s="106"/>
      <c r="U893" s="106"/>
      <c r="V893" s="106"/>
      <c r="W893" s="106"/>
      <c r="X893" s="106"/>
    </row>
    <row r="894" spans="1:24" x14ac:dyDescent="0.3">
      <c r="A894" s="106"/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106"/>
      <c r="T894" s="106"/>
      <c r="U894" s="106"/>
      <c r="V894" s="106"/>
      <c r="W894" s="106"/>
      <c r="X894" s="106"/>
    </row>
    <row r="895" spans="1:24" x14ac:dyDescent="0.3">
      <c r="A895" s="106"/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106"/>
      <c r="T895" s="106"/>
      <c r="U895" s="106"/>
      <c r="V895" s="106"/>
      <c r="W895" s="106"/>
      <c r="X895" s="106"/>
    </row>
    <row r="896" spans="1:24" x14ac:dyDescent="0.3">
      <c r="A896" s="106"/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106"/>
      <c r="T896" s="106"/>
      <c r="U896" s="106"/>
      <c r="V896" s="106"/>
      <c r="W896" s="106"/>
      <c r="X896" s="106"/>
    </row>
    <row r="897" spans="1:24" x14ac:dyDescent="0.3">
      <c r="A897" s="106"/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106"/>
      <c r="T897" s="106"/>
      <c r="U897" s="106"/>
      <c r="V897" s="106"/>
      <c r="W897" s="106"/>
      <c r="X897" s="106"/>
    </row>
    <row r="898" spans="1:24" x14ac:dyDescent="0.3">
      <c r="A898" s="106"/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106"/>
      <c r="T898" s="106"/>
      <c r="U898" s="106"/>
      <c r="V898" s="106"/>
      <c r="W898" s="106"/>
      <c r="X898" s="106"/>
    </row>
    <row r="899" spans="1:24" x14ac:dyDescent="0.3">
      <c r="A899" s="106"/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106"/>
      <c r="T899" s="106"/>
      <c r="U899" s="106"/>
      <c r="V899" s="106"/>
      <c r="W899" s="106"/>
      <c r="X899" s="106"/>
    </row>
    <row r="900" spans="1:24" x14ac:dyDescent="0.3">
      <c r="A900" s="106"/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106"/>
      <c r="T900" s="106"/>
      <c r="U900" s="106"/>
      <c r="V900" s="106"/>
      <c r="W900" s="106"/>
      <c r="X900" s="106"/>
    </row>
    <row r="901" spans="1:24" x14ac:dyDescent="0.3">
      <c r="A901" s="106"/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106"/>
      <c r="T901" s="106"/>
      <c r="U901" s="106"/>
      <c r="V901" s="106"/>
      <c r="W901" s="106"/>
      <c r="X901" s="106"/>
    </row>
    <row r="902" spans="1:24" x14ac:dyDescent="0.3">
      <c r="A902" s="106"/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106"/>
      <c r="T902" s="106"/>
      <c r="U902" s="106"/>
      <c r="V902" s="106"/>
      <c r="W902" s="106"/>
      <c r="X902" s="106"/>
    </row>
    <row r="903" spans="1:24" x14ac:dyDescent="0.3">
      <c r="A903" s="106"/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106"/>
      <c r="T903" s="106"/>
      <c r="U903" s="106"/>
      <c r="V903" s="106"/>
      <c r="W903" s="106"/>
      <c r="X903" s="106"/>
    </row>
    <row r="904" spans="1:24" x14ac:dyDescent="0.3">
      <c r="A904" s="106"/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106"/>
      <c r="T904" s="106"/>
      <c r="U904" s="106"/>
      <c r="V904" s="106"/>
      <c r="W904" s="106"/>
      <c r="X904" s="106"/>
    </row>
    <row r="905" spans="1:24" x14ac:dyDescent="0.3">
      <c r="A905" s="106"/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106"/>
      <c r="T905" s="106"/>
      <c r="U905" s="106"/>
      <c r="V905" s="106"/>
      <c r="W905" s="106"/>
      <c r="X905" s="106"/>
    </row>
    <row r="906" spans="1:24" x14ac:dyDescent="0.3">
      <c r="A906" s="106"/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106"/>
      <c r="T906" s="106"/>
      <c r="U906" s="106"/>
      <c r="V906" s="106"/>
      <c r="W906" s="106"/>
      <c r="X906" s="106"/>
    </row>
    <row r="907" spans="1:24" x14ac:dyDescent="0.3">
      <c r="A907" s="106"/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106"/>
      <c r="T907" s="106"/>
      <c r="U907" s="106"/>
      <c r="V907" s="106"/>
      <c r="W907" s="106"/>
      <c r="X907" s="106"/>
    </row>
    <row r="908" spans="1:24" x14ac:dyDescent="0.3">
      <c r="A908" s="106"/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106"/>
      <c r="T908" s="106"/>
      <c r="U908" s="106"/>
      <c r="V908" s="106"/>
      <c r="W908" s="106"/>
      <c r="X908" s="106"/>
    </row>
    <row r="909" spans="1:24" x14ac:dyDescent="0.3">
      <c r="A909" s="106"/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106"/>
      <c r="T909" s="106"/>
      <c r="U909" s="106"/>
      <c r="V909" s="106"/>
      <c r="W909" s="106"/>
      <c r="X909" s="106"/>
    </row>
    <row r="910" spans="1:24" x14ac:dyDescent="0.3">
      <c r="A910" s="106"/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106"/>
      <c r="T910" s="106"/>
      <c r="U910" s="106"/>
      <c r="V910" s="106"/>
      <c r="W910" s="106"/>
      <c r="X910" s="106"/>
    </row>
    <row r="911" spans="1:24" x14ac:dyDescent="0.3">
      <c r="A911" s="106"/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106"/>
      <c r="T911" s="106"/>
      <c r="U911" s="106"/>
      <c r="V911" s="106"/>
      <c r="W911" s="106"/>
      <c r="X911" s="106"/>
    </row>
    <row r="912" spans="1:24" x14ac:dyDescent="0.3">
      <c r="A912" s="106"/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106"/>
      <c r="T912" s="106"/>
      <c r="U912" s="106"/>
      <c r="V912" s="106"/>
      <c r="W912" s="106"/>
      <c r="X912" s="106"/>
    </row>
    <row r="913" spans="1:24" x14ac:dyDescent="0.3">
      <c r="A913" s="106"/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106"/>
      <c r="T913" s="106"/>
      <c r="U913" s="106"/>
      <c r="V913" s="106"/>
      <c r="W913" s="106"/>
      <c r="X913" s="106"/>
    </row>
    <row r="914" spans="1:24" x14ac:dyDescent="0.3">
      <c r="A914" s="106"/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106"/>
      <c r="T914" s="106"/>
      <c r="U914" s="106"/>
      <c r="V914" s="106"/>
      <c r="W914" s="106"/>
      <c r="X914" s="106"/>
    </row>
    <row r="915" spans="1:24" x14ac:dyDescent="0.3">
      <c r="A915" s="106"/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106"/>
      <c r="T915" s="106"/>
      <c r="U915" s="106"/>
      <c r="V915" s="106"/>
      <c r="W915" s="106"/>
      <c r="X915" s="106"/>
    </row>
    <row r="916" spans="1:24" x14ac:dyDescent="0.3">
      <c r="A916" s="106"/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106"/>
      <c r="T916" s="106"/>
      <c r="U916" s="106"/>
      <c r="V916" s="106"/>
      <c r="W916" s="106"/>
      <c r="X916" s="106"/>
    </row>
    <row r="917" spans="1:24" x14ac:dyDescent="0.3">
      <c r="A917" s="106"/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106"/>
      <c r="T917" s="106"/>
      <c r="U917" s="106"/>
      <c r="V917" s="106"/>
      <c r="W917" s="106"/>
      <c r="X917" s="106"/>
    </row>
    <row r="918" spans="1:24" x14ac:dyDescent="0.3">
      <c r="A918" s="106"/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106"/>
      <c r="T918" s="106"/>
      <c r="U918" s="106"/>
      <c r="V918" s="106"/>
      <c r="W918" s="106"/>
      <c r="X918" s="106"/>
    </row>
    <row r="919" spans="1:24" x14ac:dyDescent="0.3">
      <c r="A919" s="106"/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106"/>
      <c r="T919" s="106"/>
      <c r="U919" s="106"/>
      <c r="V919" s="106"/>
      <c r="W919" s="106"/>
      <c r="X919" s="106"/>
    </row>
    <row r="920" spans="1:24" x14ac:dyDescent="0.3">
      <c r="A920" s="106"/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106"/>
      <c r="T920" s="106"/>
      <c r="U920" s="106"/>
      <c r="V920" s="106"/>
      <c r="W920" s="106"/>
      <c r="X920" s="106"/>
    </row>
    <row r="921" spans="1:24" x14ac:dyDescent="0.3">
      <c r="A921" s="106"/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106"/>
      <c r="T921" s="106"/>
      <c r="U921" s="106"/>
      <c r="V921" s="106"/>
      <c r="W921" s="106"/>
      <c r="X921" s="106"/>
    </row>
    <row r="922" spans="1:24" x14ac:dyDescent="0.3">
      <c r="A922" s="106"/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106"/>
      <c r="T922" s="106"/>
      <c r="U922" s="106"/>
      <c r="V922" s="106"/>
      <c r="W922" s="106"/>
      <c r="X922" s="106"/>
    </row>
    <row r="923" spans="1:24" x14ac:dyDescent="0.3">
      <c r="A923" s="106"/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106"/>
      <c r="T923" s="106"/>
      <c r="U923" s="106"/>
      <c r="V923" s="106"/>
      <c r="W923" s="106"/>
      <c r="X923" s="106"/>
    </row>
    <row r="924" spans="1:24" x14ac:dyDescent="0.3">
      <c r="A924" s="106"/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106"/>
      <c r="T924" s="106"/>
      <c r="U924" s="106"/>
      <c r="V924" s="106"/>
      <c r="W924" s="106"/>
      <c r="X924" s="106"/>
    </row>
    <row r="925" spans="1:24" x14ac:dyDescent="0.3">
      <c r="A925" s="106"/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106"/>
      <c r="T925" s="106"/>
      <c r="U925" s="106"/>
      <c r="V925" s="106"/>
      <c r="W925" s="106"/>
      <c r="X925" s="106"/>
    </row>
    <row r="926" spans="1:24" x14ac:dyDescent="0.3">
      <c r="A926" s="106"/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106"/>
      <c r="T926" s="106"/>
      <c r="U926" s="106"/>
      <c r="V926" s="106"/>
      <c r="W926" s="106"/>
      <c r="X926" s="106"/>
    </row>
    <row r="927" spans="1:24" x14ac:dyDescent="0.3">
      <c r="A927" s="106"/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106"/>
      <c r="T927" s="106"/>
      <c r="U927" s="106"/>
      <c r="V927" s="106"/>
      <c r="W927" s="106"/>
      <c r="X927" s="106"/>
    </row>
    <row r="928" spans="1:24" x14ac:dyDescent="0.3">
      <c r="A928" s="106"/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106"/>
      <c r="T928" s="106"/>
      <c r="U928" s="106"/>
      <c r="V928" s="106"/>
      <c r="W928" s="106"/>
      <c r="X928" s="106"/>
    </row>
    <row r="929" spans="1:24" x14ac:dyDescent="0.3">
      <c r="A929" s="106"/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106"/>
      <c r="T929" s="106"/>
      <c r="U929" s="106"/>
      <c r="V929" s="106"/>
      <c r="W929" s="106"/>
      <c r="X929" s="106"/>
    </row>
    <row r="930" spans="1:24" x14ac:dyDescent="0.3">
      <c r="A930" s="106"/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106"/>
      <c r="T930" s="106"/>
      <c r="U930" s="106"/>
      <c r="V930" s="106"/>
      <c r="W930" s="106"/>
      <c r="X930" s="106"/>
    </row>
    <row r="931" spans="1:24" x14ac:dyDescent="0.3">
      <c r="A931" s="106"/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106"/>
      <c r="T931" s="106"/>
      <c r="U931" s="106"/>
      <c r="V931" s="106"/>
      <c r="W931" s="106"/>
      <c r="X931" s="106"/>
    </row>
    <row r="932" spans="1:24" x14ac:dyDescent="0.3">
      <c r="A932" s="106"/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106"/>
      <c r="T932" s="106"/>
      <c r="U932" s="106"/>
      <c r="V932" s="106"/>
      <c r="W932" s="106"/>
      <c r="X932" s="106"/>
    </row>
    <row r="933" spans="1:24" x14ac:dyDescent="0.3">
      <c r="A933" s="106"/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106"/>
      <c r="T933" s="106"/>
      <c r="U933" s="106"/>
      <c r="V933" s="106"/>
      <c r="W933" s="106"/>
      <c r="X933" s="106"/>
    </row>
    <row r="934" spans="1:24" x14ac:dyDescent="0.3">
      <c r="A934" s="106"/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106"/>
      <c r="T934" s="106"/>
      <c r="U934" s="106"/>
      <c r="V934" s="106"/>
      <c r="W934" s="106"/>
      <c r="X934" s="106"/>
    </row>
    <row r="935" spans="1:24" x14ac:dyDescent="0.3">
      <c r="A935" s="106"/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106"/>
      <c r="T935" s="106"/>
      <c r="U935" s="106"/>
      <c r="V935" s="106"/>
      <c r="W935" s="106"/>
      <c r="X935" s="106"/>
    </row>
    <row r="936" spans="1:24" x14ac:dyDescent="0.3">
      <c r="A936" s="106"/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106"/>
      <c r="T936" s="106"/>
      <c r="U936" s="106"/>
      <c r="V936" s="106"/>
      <c r="W936" s="106"/>
      <c r="X936" s="106"/>
    </row>
    <row r="937" spans="1:24" x14ac:dyDescent="0.3">
      <c r="A937" s="106"/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106"/>
      <c r="T937" s="106"/>
      <c r="U937" s="106"/>
      <c r="V937" s="106"/>
      <c r="W937" s="106"/>
      <c r="X937" s="106"/>
    </row>
    <row r="938" spans="1:24" x14ac:dyDescent="0.3">
      <c r="A938" s="106"/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106"/>
      <c r="T938" s="106"/>
      <c r="U938" s="106"/>
      <c r="V938" s="106"/>
      <c r="W938" s="106"/>
      <c r="X938" s="106"/>
    </row>
    <row r="939" spans="1:24" x14ac:dyDescent="0.3">
      <c r="A939" s="106"/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106"/>
      <c r="T939" s="106"/>
      <c r="U939" s="106"/>
      <c r="V939" s="106"/>
      <c r="W939" s="106"/>
      <c r="X939" s="106"/>
    </row>
    <row r="940" spans="1:24" x14ac:dyDescent="0.3">
      <c r="A940" s="106"/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106"/>
      <c r="T940" s="106"/>
      <c r="U940" s="106"/>
      <c r="V940" s="106"/>
      <c r="W940" s="106"/>
      <c r="X940" s="106"/>
    </row>
    <row r="941" spans="1:24" x14ac:dyDescent="0.3">
      <c r="A941" s="106"/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106"/>
      <c r="T941" s="106"/>
      <c r="U941" s="106"/>
      <c r="V941" s="106"/>
      <c r="W941" s="106"/>
      <c r="X941" s="106"/>
    </row>
    <row r="942" spans="1:24" x14ac:dyDescent="0.3">
      <c r="A942" s="106"/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106"/>
      <c r="T942" s="106"/>
      <c r="U942" s="106"/>
      <c r="V942" s="106"/>
      <c r="W942" s="106"/>
      <c r="X942" s="106"/>
    </row>
    <row r="943" spans="1:24" x14ac:dyDescent="0.3">
      <c r="A943" s="106"/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106"/>
      <c r="T943" s="106"/>
      <c r="U943" s="106"/>
      <c r="V943" s="106"/>
      <c r="W943" s="106"/>
      <c r="X943" s="106"/>
    </row>
    <row r="944" spans="1:24" x14ac:dyDescent="0.3">
      <c r="A944" s="106"/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106"/>
      <c r="T944" s="106"/>
      <c r="U944" s="106"/>
      <c r="V944" s="106"/>
      <c r="W944" s="106"/>
      <c r="X944" s="106"/>
    </row>
    <row r="945" spans="1:24" x14ac:dyDescent="0.3">
      <c r="A945" s="106"/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106"/>
      <c r="T945" s="106"/>
      <c r="U945" s="106"/>
      <c r="V945" s="106"/>
      <c r="W945" s="106"/>
      <c r="X945" s="106"/>
    </row>
    <row r="946" spans="1:24" x14ac:dyDescent="0.3">
      <c r="A946" s="106"/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106"/>
      <c r="T946" s="106"/>
      <c r="U946" s="106"/>
      <c r="V946" s="106"/>
      <c r="W946" s="106"/>
      <c r="X946" s="106"/>
    </row>
    <row r="947" spans="1:24" x14ac:dyDescent="0.3">
      <c r="A947" s="106"/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106"/>
      <c r="T947" s="106"/>
      <c r="U947" s="106"/>
      <c r="V947" s="106"/>
      <c r="W947" s="106"/>
      <c r="X947" s="106"/>
    </row>
    <row r="948" spans="1:24" x14ac:dyDescent="0.3">
      <c r="A948" s="106"/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106"/>
      <c r="T948" s="106"/>
      <c r="U948" s="106"/>
      <c r="V948" s="106"/>
      <c r="W948" s="106"/>
      <c r="X948" s="106"/>
    </row>
    <row r="949" spans="1:24" x14ac:dyDescent="0.3">
      <c r="A949" s="106"/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106"/>
      <c r="T949" s="106"/>
      <c r="U949" s="106"/>
      <c r="V949" s="106"/>
      <c r="W949" s="106"/>
      <c r="X949" s="106"/>
    </row>
    <row r="950" spans="1:24" x14ac:dyDescent="0.3">
      <c r="A950" s="106"/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106"/>
      <c r="T950" s="106"/>
      <c r="U950" s="106"/>
      <c r="V950" s="106"/>
      <c r="W950" s="106"/>
      <c r="X950" s="106"/>
    </row>
    <row r="951" spans="1:24" x14ac:dyDescent="0.3">
      <c r="A951" s="106"/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106"/>
      <c r="T951" s="106"/>
      <c r="U951" s="106"/>
      <c r="V951" s="106"/>
      <c r="W951" s="106"/>
      <c r="X951" s="106"/>
    </row>
    <row r="952" spans="1:24" x14ac:dyDescent="0.3">
      <c r="A952" s="106"/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106"/>
      <c r="T952" s="106"/>
      <c r="U952" s="106"/>
      <c r="V952" s="106"/>
      <c r="W952" s="106"/>
      <c r="X952" s="106"/>
    </row>
    <row r="953" spans="1:24" x14ac:dyDescent="0.3">
      <c r="A953" s="106"/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106"/>
      <c r="T953" s="106"/>
      <c r="U953" s="106"/>
      <c r="V953" s="106"/>
      <c r="W953" s="106"/>
      <c r="X953" s="106"/>
    </row>
    <row r="954" spans="1:24" x14ac:dyDescent="0.3">
      <c r="A954" s="106"/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6"/>
    </row>
    <row r="955" spans="1:24" x14ac:dyDescent="0.3">
      <c r="A955" s="106"/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  <c r="X955" s="106"/>
    </row>
    <row r="956" spans="1:24" x14ac:dyDescent="0.3">
      <c r="A956" s="106"/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  <c r="X956" s="106"/>
    </row>
    <row r="957" spans="1:24" x14ac:dyDescent="0.3">
      <c r="A957" s="106"/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106"/>
      <c r="T957" s="106"/>
      <c r="U957" s="106"/>
      <c r="V957" s="106"/>
      <c r="W957" s="106"/>
      <c r="X957" s="106"/>
    </row>
    <row r="958" spans="1:24" x14ac:dyDescent="0.3">
      <c r="A958" s="106"/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106"/>
      <c r="T958" s="106"/>
      <c r="U958" s="106"/>
      <c r="V958" s="106"/>
      <c r="W958" s="106"/>
      <c r="X958" s="106"/>
    </row>
    <row r="959" spans="1:24" x14ac:dyDescent="0.3">
      <c r="A959" s="106"/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106"/>
      <c r="T959" s="106"/>
      <c r="U959" s="106"/>
      <c r="V959" s="106"/>
      <c r="W959" s="106"/>
      <c r="X959" s="106"/>
    </row>
    <row r="960" spans="1:24" x14ac:dyDescent="0.3">
      <c r="A960" s="106"/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106"/>
      <c r="T960" s="106"/>
      <c r="U960" s="106"/>
      <c r="V960" s="106"/>
      <c r="W960" s="106"/>
      <c r="X960" s="106"/>
    </row>
    <row r="961" spans="1:24" x14ac:dyDescent="0.3">
      <c r="A961" s="106"/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106"/>
      <c r="T961" s="106"/>
      <c r="U961" s="106"/>
      <c r="V961" s="106"/>
      <c r="W961" s="106"/>
      <c r="X961" s="106"/>
    </row>
    <row r="962" spans="1:24" x14ac:dyDescent="0.3">
      <c r="A962" s="106"/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106"/>
      <c r="T962" s="106"/>
      <c r="U962" s="106"/>
      <c r="V962" s="106"/>
      <c r="W962" s="106"/>
      <c r="X962" s="106"/>
    </row>
    <row r="963" spans="1:24" x14ac:dyDescent="0.3">
      <c r="A963" s="106"/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  <c r="X963" s="106"/>
    </row>
    <row r="964" spans="1:24" x14ac:dyDescent="0.3">
      <c r="A964" s="106"/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  <c r="X964" s="106"/>
    </row>
    <row r="965" spans="1:24" x14ac:dyDescent="0.3">
      <c r="A965" s="106"/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  <c r="X965" s="106"/>
    </row>
    <row r="966" spans="1:24" x14ac:dyDescent="0.3">
      <c r="A966" s="106"/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  <c r="X966" s="106"/>
    </row>
    <row r="967" spans="1:24" x14ac:dyDescent="0.3">
      <c r="A967" s="106"/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106"/>
      <c r="T967" s="106"/>
      <c r="U967" s="106"/>
      <c r="V967" s="106"/>
      <c r="W967" s="106"/>
      <c r="X967" s="106"/>
    </row>
    <row r="968" spans="1:24" x14ac:dyDescent="0.3">
      <c r="A968" s="106"/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106"/>
      <c r="T968" s="106"/>
      <c r="U968" s="106"/>
      <c r="V968" s="106"/>
      <c r="W968" s="106"/>
      <c r="X968" s="106"/>
    </row>
    <row r="969" spans="1:24" x14ac:dyDescent="0.3">
      <c r="A969" s="106"/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106"/>
      <c r="T969" s="106"/>
      <c r="U969" s="106"/>
      <c r="V969" s="106"/>
      <c r="W969" s="106"/>
      <c r="X969" s="106"/>
    </row>
    <row r="970" spans="1:24" x14ac:dyDescent="0.3">
      <c r="A970" s="106"/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106"/>
      <c r="T970" s="106"/>
      <c r="U970" s="106"/>
      <c r="V970" s="106"/>
      <c r="W970" s="106"/>
      <c r="X970" s="106"/>
    </row>
    <row r="971" spans="1:24" x14ac:dyDescent="0.3">
      <c r="A971" s="106"/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106"/>
      <c r="T971" s="106"/>
      <c r="U971" s="106"/>
      <c r="V971" s="106"/>
      <c r="W971" s="106"/>
      <c r="X971" s="106"/>
    </row>
    <row r="972" spans="1:24" x14ac:dyDescent="0.3">
      <c r="A972" s="106"/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106"/>
      <c r="T972" s="106"/>
      <c r="U972" s="106"/>
      <c r="V972" s="106"/>
      <c r="W972" s="106"/>
      <c r="X972" s="106"/>
    </row>
    <row r="973" spans="1:24" x14ac:dyDescent="0.3">
      <c r="A973" s="106"/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106"/>
      <c r="T973" s="106"/>
      <c r="U973" s="106"/>
      <c r="V973" s="106"/>
      <c r="W973" s="106"/>
      <c r="X973" s="106"/>
    </row>
    <row r="974" spans="1:24" x14ac:dyDescent="0.3">
      <c r="A974" s="106"/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106"/>
      <c r="T974" s="106"/>
      <c r="U974" s="106"/>
      <c r="V974" s="106"/>
      <c r="W974" s="106"/>
      <c r="X974" s="106"/>
    </row>
    <row r="975" spans="1:24" x14ac:dyDescent="0.3">
      <c r="A975" s="106"/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106"/>
      <c r="T975" s="106"/>
      <c r="U975" s="106"/>
      <c r="V975" s="106"/>
      <c r="W975" s="106"/>
      <c r="X975" s="106"/>
    </row>
    <row r="976" spans="1:24" x14ac:dyDescent="0.3">
      <c r="A976" s="106"/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106"/>
      <c r="T976" s="106"/>
      <c r="U976" s="106"/>
      <c r="V976" s="106"/>
      <c r="W976" s="106"/>
      <c r="X976" s="106"/>
    </row>
    <row r="977" spans="1:24" x14ac:dyDescent="0.3">
      <c r="A977" s="106"/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106"/>
      <c r="T977" s="106"/>
      <c r="U977" s="106"/>
      <c r="V977" s="106"/>
      <c r="W977" s="106"/>
      <c r="X977" s="106"/>
    </row>
    <row r="978" spans="1:24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B264-6D78-4D43-84BA-D3E10DD7D50D}">
  <dimension ref="A1:X995"/>
  <sheetViews>
    <sheetView tabSelected="1" workbookViewId="0">
      <selection activeCell="F19" sqref="F19"/>
    </sheetView>
  </sheetViews>
  <sheetFormatPr defaultColWidth="12.6640625" defaultRowHeight="14.4" x14ac:dyDescent="0.3"/>
  <cols>
    <col min="1" max="1" width="3.6640625" customWidth="1"/>
    <col min="3" max="3" width="17.77734375" customWidth="1"/>
    <col min="6" max="6" width="27.21875" customWidth="1"/>
    <col min="9" max="9" width="35.77734375" bestFit="1" customWidth="1"/>
  </cols>
  <sheetData>
    <row r="1" spans="1:24" ht="15.75" customHeight="1" x14ac:dyDescent="0.3">
      <c r="A1" s="1"/>
      <c r="B1" s="10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3">
      <c r="A2" s="1"/>
      <c r="B2" s="108" t="s">
        <v>98</v>
      </c>
      <c r="C2" s="109"/>
      <c r="D2" s="109"/>
      <c r="E2" s="109"/>
      <c r="F2" s="109"/>
      <c r="G2" s="109"/>
      <c r="H2" s="109"/>
      <c r="I2" s="10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3">
      <c r="A3" s="110"/>
      <c r="B3" s="111" t="s">
        <v>66</v>
      </c>
      <c r="C3" s="111" t="s">
        <v>99</v>
      </c>
      <c r="D3" s="111" t="s">
        <v>3</v>
      </c>
      <c r="E3" s="111" t="s">
        <v>4</v>
      </c>
      <c r="F3" s="111" t="s">
        <v>5</v>
      </c>
      <c r="G3" s="111" t="s">
        <v>6</v>
      </c>
      <c r="H3" s="111" t="s">
        <v>7</v>
      </c>
      <c r="I3" s="111" t="s">
        <v>100</v>
      </c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</row>
    <row r="4" spans="1:24" ht="15.75" customHeight="1" x14ac:dyDescent="0.3">
      <c r="A4" s="1"/>
      <c r="B4" s="112" t="s">
        <v>101</v>
      </c>
      <c r="C4" s="113" t="s">
        <v>102</v>
      </c>
      <c r="D4" s="113" t="s">
        <v>29</v>
      </c>
      <c r="E4" s="113" t="s">
        <v>12</v>
      </c>
      <c r="F4" s="113" t="s">
        <v>103</v>
      </c>
      <c r="G4" s="113" t="s">
        <v>14</v>
      </c>
      <c r="H4" s="113">
        <v>10</v>
      </c>
      <c r="I4" s="114">
        <v>82.125</v>
      </c>
      <c r="J4" s="1"/>
      <c r="K4" s="1"/>
      <c r="L4" s="1"/>
      <c r="M4" s="115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3">
      <c r="A5" s="1"/>
      <c r="B5" s="116"/>
      <c r="C5" s="117" t="s">
        <v>102</v>
      </c>
      <c r="D5" s="117" t="s">
        <v>11</v>
      </c>
      <c r="E5" s="117" t="s">
        <v>16</v>
      </c>
      <c r="F5" s="117" t="s">
        <v>104</v>
      </c>
      <c r="G5" s="117" t="s">
        <v>14</v>
      </c>
      <c r="H5" s="117" t="s">
        <v>71</v>
      </c>
      <c r="I5" s="118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3">
      <c r="A6" s="1"/>
      <c r="B6" s="116"/>
      <c r="C6" s="117" t="s">
        <v>102</v>
      </c>
      <c r="D6" s="117" t="s">
        <v>29</v>
      </c>
      <c r="E6" s="117" t="s">
        <v>16</v>
      </c>
      <c r="F6" s="117" t="s">
        <v>105</v>
      </c>
      <c r="G6" s="117" t="s">
        <v>14</v>
      </c>
      <c r="H6" s="117" t="s">
        <v>71</v>
      </c>
      <c r="I6" s="11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customHeight="1" x14ac:dyDescent="0.3">
      <c r="A7" s="1"/>
      <c r="B7" s="116"/>
      <c r="C7" s="117" t="s">
        <v>102</v>
      </c>
      <c r="D7" s="117" t="s">
        <v>29</v>
      </c>
      <c r="E7" s="117" t="s">
        <v>16</v>
      </c>
      <c r="F7" s="117" t="s">
        <v>106</v>
      </c>
      <c r="G7" s="117" t="s">
        <v>14</v>
      </c>
      <c r="H7" s="117" t="s">
        <v>71</v>
      </c>
      <c r="I7" s="12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customHeight="1" x14ac:dyDescent="0.3">
      <c r="A8" s="1"/>
      <c r="B8" s="121"/>
      <c r="C8" s="122" t="s">
        <v>102</v>
      </c>
      <c r="D8" s="122" t="s">
        <v>29</v>
      </c>
      <c r="E8" s="122" t="s">
        <v>12</v>
      </c>
      <c r="F8" s="122" t="s">
        <v>107</v>
      </c>
      <c r="G8" s="122" t="s">
        <v>14</v>
      </c>
      <c r="H8" s="122" t="s">
        <v>71</v>
      </c>
      <c r="I8" s="12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customHeight="1" x14ac:dyDescent="0.3">
      <c r="A9" s="110"/>
      <c r="B9" s="111" t="s">
        <v>66</v>
      </c>
      <c r="C9" s="111" t="s">
        <v>99</v>
      </c>
      <c r="D9" s="111" t="s">
        <v>3</v>
      </c>
      <c r="E9" s="111" t="s">
        <v>4</v>
      </c>
      <c r="F9" s="111" t="s">
        <v>5</v>
      </c>
      <c r="G9" s="111" t="s">
        <v>6</v>
      </c>
      <c r="H9" s="111" t="s">
        <v>7</v>
      </c>
      <c r="I9" s="111" t="s">
        <v>100</v>
      </c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</row>
    <row r="10" spans="1:24" ht="15.75" customHeight="1" x14ac:dyDescent="0.3">
      <c r="A10" s="1"/>
      <c r="B10" s="112" t="s">
        <v>77</v>
      </c>
      <c r="C10" s="113" t="s">
        <v>102</v>
      </c>
      <c r="D10" s="113" t="s">
        <v>29</v>
      </c>
      <c r="E10" s="113" t="s">
        <v>12</v>
      </c>
      <c r="F10" s="113" t="s">
        <v>103</v>
      </c>
      <c r="G10" s="113" t="s">
        <v>14</v>
      </c>
      <c r="H10" s="113">
        <v>10</v>
      </c>
      <c r="I10" s="114">
        <v>11.175000000000001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customHeight="1" x14ac:dyDescent="0.3">
      <c r="A11" s="1"/>
      <c r="B11" s="116"/>
      <c r="C11" s="117" t="s">
        <v>102</v>
      </c>
      <c r="D11" s="117" t="s">
        <v>29</v>
      </c>
      <c r="E11" s="117" t="s">
        <v>16</v>
      </c>
      <c r="F11" s="117" t="s">
        <v>105</v>
      </c>
      <c r="G11" s="117" t="s">
        <v>14</v>
      </c>
      <c r="H11" s="117" t="s">
        <v>71</v>
      </c>
      <c r="I11" s="11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x14ac:dyDescent="0.3">
      <c r="A12" s="1"/>
      <c r="B12" s="116"/>
      <c r="C12" s="117" t="s">
        <v>102</v>
      </c>
      <c r="D12" s="117" t="s">
        <v>11</v>
      </c>
      <c r="E12" s="117" t="s">
        <v>16</v>
      </c>
      <c r="F12" s="117" t="s">
        <v>106</v>
      </c>
      <c r="G12" s="117" t="s">
        <v>14</v>
      </c>
      <c r="H12" s="117" t="s">
        <v>71</v>
      </c>
      <c r="I12" s="12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x14ac:dyDescent="0.3">
      <c r="A13" s="1"/>
      <c r="B13" s="121"/>
      <c r="C13" s="122" t="s">
        <v>102</v>
      </c>
      <c r="D13" s="122" t="s">
        <v>11</v>
      </c>
      <c r="E13" s="122" t="s">
        <v>12</v>
      </c>
      <c r="F13" s="122" t="s">
        <v>107</v>
      </c>
      <c r="G13" s="122" t="s">
        <v>14</v>
      </c>
      <c r="H13" s="122" t="s">
        <v>71</v>
      </c>
      <c r="I13" s="12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3">
      <c r="A14" s="1"/>
      <c r="B14" s="126" t="s">
        <v>108</v>
      </c>
      <c r="C14" s="127"/>
      <c r="D14" s="127"/>
      <c r="E14" s="127"/>
      <c r="F14" s="127"/>
      <c r="G14" s="127"/>
      <c r="H14" s="127"/>
      <c r="I14" s="12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3">
      <c r="A15" s="1"/>
      <c r="B15" s="10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3">
      <c r="A16" s="1"/>
      <c r="B16" s="128" t="s">
        <v>109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1"/>
      <c r="B17" s="128" t="s">
        <v>110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1"/>
      <c r="B18" s="12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"/>
      <c r="B19" s="10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"/>
      <c r="B20" s="10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0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07"/>
      <c r="C22" s="1"/>
      <c r="D22" s="1"/>
      <c r="E22" s="1"/>
      <c r="F22" s="1"/>
      <c r="G22" s="60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0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">
      <c r="A24" s="1"/>
      <c r="B24" s="10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">
      <c r="A25" s="1"/>
      <c r="B25" s="10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">
      <c r="A26" s="1"/>
      <c r="B26" s="10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">
      <c r="A27" s="1"/>
      <c r="B27" s="10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3">
      <c r="A28" s="1"/>
      <c r="B28" s="10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3">
      <c r="A29" s="1"/>
      <c r="B29" s="10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3">
      <c r="A30" s="1"/>
      <c r="B30" s="10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3">
      <c r="A31" s="1"/>
      <c r="B31" s="10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3">
      <c r="A32" s="1"/>
      <c r="B32" s="10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3">
      <c r="A33" s="1"/>
      <c r="B33" s="10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1"/>
      <c r="B34" s="10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"/>
      <c r="B35" s="10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"/>
      <c r="B36" s="107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"/>
      <c r="B37" s="10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"/>
      <c r="B38" s="10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3">
      <c r="A39" s="1"/>
      <c r="B39" s="10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"/>
      <c r="B40" s="10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3">
      <c r="A41" s="1"/>
      <c r="B41" s="10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3">
      <c r="A42" s="1"/>
      <c r="B42" s="10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3">
      <c r="A43" s="1"/>
      <c r="B43" s="10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3">
      <c r="A44" s="1"/>
      <c r="B44" s="10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3">
      <c r="A45" s="1"/>
      <c r="B45" s="10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3">
      <c r="A46" s="1"/>
      <c r="B46" s="10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3">
      <c r="A47" s="1"/>
      <c r="B47" s="10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3">
      <c r="A48" s="1"/>
      <c r="B48" s="10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3">
      <c r="A49" s="1"/>
      <c r="B49" s="10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3">
      <c r="A50" s="1"/>
      <c r="B50" s="10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3">
      <c r="A51" s="1"/>
      <c r="B51" s="10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3">
      <c r="A52" s="1"/>
      <c r="B52" s="10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3">
      <c r="A53" s="1"/>
      <c r="B53" s="10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3">
      <c r="A54" s="1"/>
      <c r="B54" s="10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3">
      <c r="A55" s="1"/>
      <c r="B55" s="10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3">
      <c r="A56" s="1"/>
      <c r="B56" s="10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3">
      <c r="A57" s="1"/>
      <c r="B57" s="10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3">
      <c r="A58" s="1"/>
      <c r="B58" s="10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3">
      <c r="A59" s="1"/>
      <c r="B59" s="10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3">
      <c r="A60" s="1"/>
      <c r="B60" s="10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3">
      <c r="A61" s="1"/>
      <c r="B61" s="10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3">
      <c r="A62" s="1"/>
      <c r="B62" s="10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3">
      <c r="A63" s="1"/>
      <c r="B63" s="10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3">
      <c r="A64" s="1"/>
      <c r="B64" s="10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3">
      <c r="A65" s="1"/>
      <c r="B65" s="10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3">
      <c r="A66" s="1"/>
      <c r="B66" s="10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3">
      <c r="A67" s="1"/>
      <c r="B67" s="10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3">
      <c r="A68" s="1"/>
      <c r="B68" s="10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3">
      <c r="A69" s="1"/>
      <c r="B69" s="10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3">
      <c r="A70" s="1"/>
      <c r="B70" s="10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3">
      <c r="A71" s="1"/>
      <c r="B71" s="10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3">
      <c r="A72" s="1"/>
      <c r="B72" s="10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3">
      <c r="A73" s="1"/>
      <c r="B73" s="10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3">
      <c r="A74" s="1"/>
      <c r="B74" s="10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3">
      <c r="A75" s="1"/>
      <c r="B75" s="10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3">
      <c r="A76" s="1"/>
      <c r="B76" s="10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3">
      <c r="A77" s="1"/>
      <c r="B77" s="10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3">
      <c r="A78" s="1"/>
      <c r="B78" s="10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3">
      <c r="A79" s="1"/>
      <c r="B79" s="10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3">
      <c r="A80" s="1"/>
      <c r="B80" s="10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3">
      <c r="A81" s="1"/>
      <c r="B81" s="10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3">
      <c r="A82" s="1"/>
      <c r="B82" s="10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3">
      <c r="A83" s="1"/>
      <c r="B83" s="10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3">
      <c r="A84" s="1"/>
      <c r="B84" s="10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3">
      <c r="A85" s="1"/>
      <c r="B85" s="10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3">
      <c r="A86" s="1"/>
      <c r="B86" s="10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3">
      <c r="A87" s="1"/>
      <c r="B87" s="10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3">
      <c r="A88" s="1"/>
      <c r="B88" s="10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3">
      <c r="A89" s="1"/>
      <c r="B89" s="10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3">
      <c r="A90" s="1"/>
      <c r="B90" s="10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3">
      <c r="A91" s="1"/>
      <c r="B91" s="10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3">
      <c r="A92" s="1"/>
      <c r="B92" s="10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3">
      <c r="A93" s="1"/>
      <c r="B93" s="10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3">
      <c r="A94" s="1"/>
      <c r="B94" s="10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3">
      <c r="A95" s="1"/>
      <c r="B95" s="10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3">
      <c r="A96" s="1"/>
      <c r="B96" s="107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3">
      <c r="A97" s="1"/>
      <c r="B97" s="107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3">
      <c r="A98" s="1"/>
      <c r="B98" s="10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3">
      <c r="A99" s="1"/>
      <c r="B99" s="107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3">
      <c r="A100" s="1"/>
      <c r="B100" s="10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3">
      <c r="A101" s="1"/>
      <c r="B101" s="107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3">
      <c r="A102" s="1"/>
      <c r="B102" s="10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3">
      <c r="A103" s="1"/>
      <c r="B103" s="107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3">
      <c r="A104" s="1"/>
      <c r="B104" s="107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3">
      <c r="A105" s="1"/>
      <c r="B105" s="10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3">
      <c r="A106" s="1"/>
      <c r="B106" s="10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3">
      <c r="A107" s="1"/>
      <c r="B107" s="10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3">
      <c r="A108" s="1"/>
      <c r="B108" s="10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3">
      <c r="A109" s="1"/>
      <c r="B109" s="10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3">
      <c r="A110" s="1"/>
      <c r="B110" s="10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3">
      <c r="A111" s="1"/>
      <c r="B111" s="10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3">
      <c r="A112" s="1"/>
      <c r="B112" s="10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3">
      <c r="A113" s="1"/>
      <c r="B113" s="10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3">
      <c r="A114" s="1"/>
      <c r="B114" s="10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3">
      <c r="A115" s="1"/>
      <c r="B115" s="10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3">
      <c r="A116" s="1"/>
      <c r="B116" s="107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3">
      <c r="A117" s="1"/>
      <c r="B117" s="107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3">
      <c r="A118" s="1"/>
      <c r="B118" s="107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3">
      <c r="A119" s="1"/>
      <c r="B119" s="107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3">
      <c r="A120" s="1"/>
      <c r="B120" s="107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3">
      <c r="A121" s="1"/>
      <c r="B121" s="107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3">
      <c r="A122" s="1"/>
      <c r="B122" s="107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3">
      <c r="A123" s="1"/>
      <c r="B123" s="10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3">
      <c r="A124" s="1"/>
      <c r="B124" s="107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3">
      <c r="A125" s="1"/>
      <c r="B125" s="10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3">
      <c r="A126" s="1"/>
      <c r="B126" s="107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3">
      <c r="A127" s="1"/>
      <c r="B127" s="107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3">
      <c r="A128" s="1"/>
      <c r="B128" s="107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3">
      <c r="A129" s="1"/>
      <c r="B129" s="107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3">
      <c r="A130" s="1"/>
      <c r="B130" s="10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3">
      <c r="A131" s="1"/>
      <c r="B131" s="107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3">
      <c r="A132" s="1"/>
      <c r="B132" s="107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3">
      <c r="A133" s="1"/>
      <c r="B133" s="107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3">
      <c r="A134" s="1"/>
      <c r="B134" s="107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3">
      <c r="A135" s="1"/>
      <c r="B135" s="107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3">
      <c r="A136" s="1"/>
      <c r="B136" s="107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3">
      <c r="A137" s="1"/>
      <c r="B137" s="10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3">
      <c r="A138" s="1"/>
      <c r="B138" s="107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3">
      <c r="A139" s="1"/>
      <c r="B139" s="107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3">
      <c r="A140" s="1"/>
      <c r="B140" s="107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3">
      <c r="A141" s="1"/>
      <c r="B141" s="107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3">
      <c r="A142" s="1"/>
      <c r="B142" s="107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3">
      <c r="A143" s="1"/>
      <c r="B143" s="107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3">
      <c r="A144" s="1"/>
      <c r="B144" s="107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3">
      <c r="A145" s="1"/>
      <c r="B145" s="107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3">
      <c r="A146" s="1"/>
      <c r="B146" s="107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3">
      <c r="A147" s="1"/>
      <c r="B147" s="107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3">
      <c r="A148" s="1"/>
      <c r="B148" s="107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3">
      <c r="A149" s="1"/>
      <c r="B149" s="107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3">
      <c r="A150" s="1"/>
      <c r="B150" s="107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3">
      <c r="A151" s="1"/>
      <c r="B151" s="107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3">
      <c r="A152" s="1"/>
      <c r="B152" s="107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3">
      <c r="A153" s="1"/>
      <c r="B153" s="107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3">
      <c r="A154" s="1"/>
      <c r="B154" s="10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3">
      <c r="A155" s="1"/>
      <c r="B155" s="107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3">
      <c r="A156" s="1"/>
      <c r="B156" s="107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3">
      <c r="A157" s="1"/>
      <c r="B157" s="10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3">
      <c r="A158" s="1"/>
      <c r="B158" s="107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3">
      <c r="A159" s="1"/>
      <c r="B159" s="107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3">
      <c r="A160" s="1"/>
      <c r="B160" s="107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3">
      <c r="A161" s="1"/>
      <c r="B161" s="107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3">
      <c r="A162" s="1"/>
      <c r="B162" s="107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3">
      <c r="A163" s="1"/>
      <c r="B163" s="107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3">
      <c r="A164" s="1"/>
      <c r="B164" s="107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3">
      <c r="A165" s="1"/>
      <c r="B165" s="107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3">
      <c r="A166" s="1"/>
      <c r="B166" s="107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3">
      <c r="A167" s="1"/>
      <c r="B167" s="107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3">
      <c r="A168" s="1"/>
      <c r="B168" s="107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3">
      <c r="A169" s="1"/>
      <c r="B169" s="107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3">
      <c r="A170" s="1"/>
      <c r="B170" s="107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3">
      <c r="A171" s="1"/>
      <c r="B171" s="107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3">
      <c r="A172" s="1"/>
      <c r="B172" s="107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3">
      <c r="A173" s="1"/>
      <c r="B173" s="107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3">
      <c r="A174" s="1"/>
      <c r="B174" s="107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3">
      <c r="A175" s="1"/>
      <c r="B175" s="107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3">
      <c r="A176" s="1"/>
      <c r="B176" s="107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3">
      <c r="A177" s="1"/>
      <c r="B177" s="10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3">
      <c r="A178" s="1"/>
      <c r="B178" s="107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3">
      <c r="A179" s="1"/>
      <c r="B179" s="107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3">
      <c r="A180" s="1"/>
      <c r="B180" s="107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3">
      <c r="A181" s="1"/>
      <c r="B181" s="107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3">
      <c r="A182" s="1"/>
      <c r="B182" s="107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3">
      <c r="A183" s="1"/>
      <c r="B183" s="107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3">
      <c r="A184" s="1"/>
      <c r="B184" s="107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3">
      <c r="A185" s="1"/>
      <c r="B185" s="107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3">
      <c r="A186" s="1"/>
      <c r="B186" s="10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3">
      <c r="A187" s="1"/>
      <c r="B187" s="107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3">
      <c r="A188" s="1"/>
      <c r="B188" s="107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3">
      <c r="A189" s="1"/>
      <c r="B189" s="107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3">
      <c r="A190" s="1"/>
      <c r="B190" s="10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3">
      <c r="A191" s="1"/>
      <c r="B191" s="10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3">
      <c r="A192" s="1"/>
      <c r="B192" s="107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3">
      <c r="A193" s="1"/>
      <c r="B193" s="107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3">
      <c r="A194" s="1"/>
      <c r="B194" s="107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3">
      <c r="A195" s="1"/>
      <c r="B195" s="107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3">
      <c r="A196" s="1"/>
      <c r="B196" s="10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3">
      <c r="A197" s="1"/>
      <c r="B197" s="107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3">
      <c r="A198" s="1"/>
      <c r="B198" s="107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3">
      <c r="A199" s="1"/>
      <c r="B199" s="107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3">
      <c r="A200" s="1"/>
      <c r="B200" s="107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3">
      <c r="A201" s="1"/>
      <c r="B201" s="107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3">
      <c r="A202" s="1"/>
      <c r="B202" s="107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3">
      <c r="A203" s="1"/>
      <c r="B203" s="107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3">
      <c r="A204" s="1"/>
      <c r="B204" s="107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3">
      <c r="A205" s="1"/>
      <c r="B205" s="107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3">
      <c r="A206" s="1"/>
      <c r="B206" s="107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3">
      <c r="A207" s="1"/>
      <c r="B207" s="107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3">
      <c r="A208" s="1"/>
      <c r="B208" s="107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3">
      <c r="A209" s="1"/>
      <c r="B209" s="107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3">
      <c r="A210" s="1"/>
      <c r="B210" s="107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3">
      <c r="A211" s="1"/>
      <c r="B211" s="107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3">
      <c r="A212" s="1"/>
      <c r="B212" s="107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3">
      <c r="A213" s="1"/>
      <c r="B213" s="107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3">
      <c r="A214" s="1"/>
      <c r="B214" s="107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3">
      <c r="A215" s="1"/>
      <c r="B215" s="107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3">
      <c r="A216" s="1"/>
      <c r="B216" s="107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3">
      <c r="A217" s="1"/>
      <c r="B217" s="107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3">
      <c r="A218" s="1"/>
      <c r="B218" s="107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3">
      <c r="A219" s="1"/>
      <c r="B219" s="107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3">
      <c r="A220" s="1"/>
      <c r="B220" s="107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3">
      <c r="A221" s="1"/>
      <c r="B221" s="107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3">
      <c r="A222" s="1"/>
      <c r="B222" s="107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3">
      <c r="A223" s="1"/>
      <c r="B223" s="107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3">
      <c r="A224" s="1"/>
      <c r="B224" s="107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3">
      <c r="A225" s="1"/>
      <c r="B225" s="107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3">
      <c r="A226" s="1"/>
      <c r="B226" s="107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3">
      <c r="A227" s="1"/>
      <c r="B227" s="10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3">
      <c r="A228" s="1"/>
      <c r="B228" s="10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3">
      <c r="A229" s="1"/>
      <c r="B229" s="107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3">
      <c r="A230" s="1"/>
      <c r="B230" s="107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3">
      <c r="A231" s="1"/>
      <c r="B231" s="107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3">
      <c r="A232" s="1"/>
      <c r="B232" s="107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3">
      <c r="A233" s="1"/>
      <c r="B233" s="107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3">
      <c r="A234" s="1"/>
      <c r="B234" s="107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3">
      <c r="A235" s="1"/>
      <c r="B235" s="107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3">
      <c r="A236" s="1"/>
      <c r="B236" s="107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3">
      <c r="A237" s="1"/>
      <c r="B237" s="107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3">
      <c r="A238" s="1"/>
      <c r="B238" s="107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3">
      <c r="A239" s="1"/>
      <c r="B239" s="107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3">
      <c r="A240" s="1"/>
      <c r="B240" s="107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3">
      <c r="A241" s="1"/>
      <c r="B241" s="107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3">
      <c r="A242" s="1"/>
      <c r="B242" s="10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3">
      <c r="A243" s="1"/>
      <c r="B243" s="107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3">
      <c r="A244" s="1"/>
      <c r="B244" s="107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3">
      <c r="A245" s="1"/>
      <c r="B245" s="107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3">
      <c r="A246" s="1"/>
      <c r="B246" s="107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3">
      <c r="A247" s="1"/>
      <c r="B247" s="107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3">
      <c r="A248" s="1"/>
      <c r="B248" s="107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3">
      <c r="A249" s="1"/>
      <c r="B249" s="107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3">
      <c r="A250" s="1"/>
      <c r="B250" s="107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3">
      <c r="A251" s="1"/>
      <c r="B251" s="107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3">
      <c r="A252" s="1"/>
      <c r="B252" s="107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3">
      <c r="A253" s="1"/>
      <c r="B253" s="107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3">
      <c r="A254" s="1"/>
      <c r="B254" s="107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3">
      <c r="A255" s="1"/>
      <c r="B255" s="107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3">
      <c r="A256" s="1"/>
      <c r="B256" s="107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3">
      <c r="A257" s="1"/>
      <c r="B257" s="107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3">
      <c r="A258" s="1"/>
      <c r="B258" s="107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3">
      <c r="A259" s="1"/>
      <c r="B259" s="107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3">
      <c r="A260" s="1"/>
      <c r="B260" s="107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3">
      <c r="A261" s="1"/>
      <c r="B261" s="107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3">
      <c r="A262" s="1"/>
      <c r="B262" s="107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3">
      <c r="A263" s="1"/>
      <c r="B263" s="107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3">
      <c r="A264" s="1"/>
      <c r="B264" s="107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3">
      <c r="A265" s="1"/>
      <c r="B265" s="107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3">
      <c r="A266" s="1"/>
      <c r="B266" s="107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3">
      <c r="A267" s="1"/>
      <c r="B267" s="107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3">
      <c r="A268" s="1"/>
      <c r="B268" s="107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3">
      <c r="A269" s="1"/>
      <c r="B269" s="107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3">
      <c r="A270" s="1"/>
      <c r="B270" s="107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3">
      <c r="A271" s="1"/>
      <c r="B271" s="107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3">
      <c r="A272" s="1"/>
      <c r="B272" s="107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3">
      <c r="A273" s="1"/>
      <c r="B273" s="107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3">
      <c r="A274" s="1"/>
      <c r="B274" s="107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3">
      <c r="A275" s="1"/>
      <c r="B275" s="107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3">
      <c r="A276" s="1"/>
      <c r="B276" s="107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3">
      <c r="A277" s="1"/>
      <c r="B277" s="107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3">
      <c r="A278" s="1"/>
      <c r="B278" s="107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3">
      <c r="A279" s="1"/>
      <c r="B279" s="107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3">
      <c r="A280" s="1"/>
      <c r="B280" s="107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3">
      <c r="A281" s="1"/>
      <c r="B281" s="107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3">
      <c r="A282" s="1"/>
      <c r="B282" s="107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3">
      <c r="A283" s="1"/>
      <c r="B283" s="107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3">
      <c r="A284" s="1"/>
      <c r="B284" s="107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3">
      <c r="A285" s="1"/>
      <c r="B285" s="107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3">
      <c r="A286" s="1"/>
      <c r="B286" s="107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3">
      <c r="A287" s="1"/>
      <c r="B287" s="107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3">
      <c r="A288" s="1"/>
      <c r="B288" s="107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3">
      <c r="A289" s="1"/>
      <c r="B289" s="107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3">
      <c r="A290" s="1"/>
      <c r="B290" s="107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3">
      <c r="A291" s="1"/>
      <c r="B291" s="107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3">
      <c r="A292" s="1"/>
      <c r="B292" s="107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3">
      <c r="A293" s="1"/>
      <c r="B293" s="107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3">
      <c r="A294" s="1"/>
      <c r="B294" s="107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3">
      <c r="A295" s="1"/>
      <c r="B295" s="107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3">
      <c r="A296" s="1"/>
      <c r="B296" s="107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3">
      <c r="A297" s="1"/>
      <c r="B297" s="107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3">
      <c r="A298" s="1"/>
      <c r="B298" s="107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3">
      <c r="A299" s="1"/>
      <c r="B299" s="107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3">
      <c r="A300" s="1"/>
      <c r="B300" s="107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3">
      <c r="A301" s="1"/>
      <c r="B301" s="107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3">
      <c r="A302" s="1"/>
      <c r="B302" s="107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3">
      <c r="A303" s="1"/>
      <c r="B303" s="107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3">
      <c r="A304" s="1"/>
      <c r="B304" s="107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3">
      <c r="A305" s="1"/>
      <c r="B305" s="107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3">
      <c r="A306" s="1"/>
      <c r="B306" s="107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3">
      <c r="A307" s="1"/>
      <c r="B307" s="107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3">
      <c r="A308" s="1"/>
      <c r="B308" s="107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3">
      <c r="A309" s="1"/>
      <c r="B309" s="107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3">
      <c r="A310" s="1"/>
      <c r="B310" s="107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3">
      <c r="A311" s="1"/>
      <c r="B311" s="107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3">
      <c r="A312" s="1"/>
      <c r="B312" s="107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3">
      <c r="A313" s="1"/>
      <c r="B313" s="107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3">
      <c r="A314" s="1"/>
      <c r="B314" s="107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3">
      <c r="A315" s="1"/>
      <c r="B315" s="107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3">
      <c r="A316" s="1"/>
      <c r="B316" s="107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3">
      <c r="A317" s="1"/>
      <c r="B317" s="107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3">
      <c r="A318" s="1"/>
      <c r="B318" s="107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3">
      <c r="A319" s="1"/>
      <c r="B319" s="107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3">
      <c r="A320" s="1"/>
      <c r="B320" s="107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3">
      <c r="A321" s="1"/>
      <c r="B321" s="107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3">
      <c r="A322" s="1"/>
      <c r="B322" s="107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3">
      <c r="A323" s="1"/>
      <c r="B323" s="107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3">
      <c r="A324" s="1"/>
      <c r="B324" s="107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3">
      <c r="A325" s="1"/>
      <c r="B325" s="107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3">
      <c r="A326" s="1"/>
      <c r="B326" s="107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3">
      <c r="A327" s="1"/>
      <c r="B327" s="107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3">
      <c r="A328" s="1"/>
      <c r="B328" s="107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3">
      <c r="A329" s="1"/>
      <c r="B329" s="107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3">
      <c r="A330" s="1"/>
      <c r="B330" s="107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3">
      <c r="A331" s="1"/>
      <c r="B331" s="107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3">
      <c r="A332" s="1"/>
      <c r="B332" s="107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3">
      <c r="A333" s="1"/>
      <c r="B333" s="107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3">
      <c r="A334" s="1"/>
      <c r="B334" s="107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3">
      <c r="A335" s="1"/>
      <c r="B335" s="107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3">
      <c r="A336" s="1"/>
      <c r="B336" s="107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3">
      <c r="A337" s="1"/>
      <c r="B337" s="107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3">
      <c r="A338" s="1"/>
      <c r="B338" s="107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3">
      <c r="A339" s="1"/>
      <c r="B339" s="107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3">
      <c r="A340" s="1"/>
      <c r="B340" s="107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3">
      <c r="A341" s="1"/>
      <c r="B341" s="107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3">
      <c r="A342" s="1"/>
      <c r="B342" s="107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3">
      <c r="A343" s="1"/>
      <c r="B343" s="107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3">
      <c r="A344" s="1"/>
      <c r="B344" s="107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3">
      <c r="A345" s="1"/>
      <c r="B345" s="107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3">
      <c r="A346" s="1"/>
      <c r="B346" s="107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3">
      <c r="A347" s="1"/>
      <c r="B347" s="107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3">
      <c r="A348" s="1"/>
      <c r="B348" s="107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3">
      <c r="A349" s="1"/>
      <c r="B349" s="107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3">
      <c r="A350" s="1"/>
      <c r="B350" s="107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3">
      <c r="A351" s="1"/>
      <c r="B351" s="107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3">
      <c r="A352" s="1"/>
      <c r="B352" s="107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3">
      <c r="A353" s="1"/>
      <c r="B353" s="107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3">
      <c r="A354" s="1"/>
      <c r="B354" s="107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3">
      <c r="A355" s="1"/>
      <c r="B355" s="107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3">
      <c r="A356" s="1"/>
      <c r="B356" s="107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3">
      <c r="A357" s="1"/>
      <c r="B357" s="107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3">
      <c r="A358" s="1"/>
      <c r="B358" s="107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3">
      <c r="A359" s="1"/>
      <c r="B359" s="107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3">
      <c r="A360" s="1"/>
      <c r="B360" s="107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3">
      <c r="A361" s="1"/>
      <c r="B361" s="107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3">
      <c r="A362" s="1"/>
      <c r="B362" s="107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3">
      <c r="A363" s="1"/>
      <c r="B363" s="107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3">
      <c r="A364" s="1"/>
      <c r="B364" s="107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3">
      <c r="A365" s="1"/>
      <c r="B365" s="107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3">
      <c r="A366" s="1"/>
      <c r="B366" s="107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3">
      <c r="A367" s="1"/>
      <c r="B367" s="107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3">
      <c r="A368" s="1"/>
      <c r="B368" s="107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3">
      <c r="A369" s="1"/>
      <c r="B369" s="107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3">
      <c r="A370" s="1"/>
      <c r="B370" s="107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3">
      <c r="A371" s="1"/>
      <c r="B371" s="107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3">
      <c r="A372" s="1"/>
      <c r="B372" s="107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3">
      <c r="A373" s="1"/>
      <c r="B373" s="107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3">
      <c r="A374" s="1"/>
      <c r="B374" s="107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3">
      <c r="A375" s="1"/>
      <c r="B375" s="107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3">
      <c r="A376" s="1"/>
      <c r="B376" s="107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3">
      <c r="A377" s="1"/>
      <c r="B377" s="107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3">
      <c r="A378" s="1"/>
      <c r="B378" s="107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3">
      <c r="A379" s="1"/>
      <c r="B379" s="107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3">
      <c r="A380" s="1"/>
      <c r="B380" s="107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3">
      <c r="A381" s="1"/>
      <c r="B381" s="107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3">
      <c r="A382" s="1"/>
      <c r="B382" s="107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3">
      <c r="A383" s="1"/>
      <c r="B383" s="107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3">
      <c r="A384" s="1"/>
      <c r="B384" s="107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3">
      <c r="A385" s="1"/>
      <c r="B385" s="107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3">
      <c r="A386" s="1"/>
      <c r="B386" s="107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3">
      <c r="A387" s="1"/>
      <c r="B387" s="107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3">
      <c r="A388" s="1"/>
      <c r="B388" s="107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3">
      <c r="A389" s="1"/>
      <c r="B389" s="107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3">
      <c r="A390" s="1"/>
      <c r="B390" s="107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3">
      <c r="A391" s="1"/>
      <c r="B391" s="107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3">
      <c r="A392" s="1"/>
      <c r="B392" s="107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3">
      <c r="A393" s="1"/>
      <c r="B393" s="107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3">
      <c r="A394" s="1"/>
      <c r="B394" s="107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3">
      <c r="A395" s="1"/>
      <c r="B395" s="107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3">
      <c r="A396" s="1"/>
      <c r="B396" s="107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3">
      <c r="A397" s="1"/>
      <c r="B397" s="107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3">
      <c r="A398" s="1"/>
      <c r="B398" s="107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3">
      <c r="A399" s="1"/>
      <c r="B399" s="107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3">
      <c r="A400" s="1"/>
      <c r="B400" s="107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3">
      <c r="A401" s="1"/>
      <c r="B401" s="107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3">
      <c r="A402" s="1"/>
      <c r="B402" s="107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3">
      <c r="A403" s="1"/>
      <c r="B403" s="107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3">
      <c r="A404" s="1"/>
      <c r="B404" s="107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3">
      <c r="A405" s="1"/>
      <c r="B405" s="107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3">
      <c r="A406" s="1"/>
      <c r="B406" s="107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3">
      <c r="A407" s="1"/>
      <c r="B407" s="107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3">
      <c r="A408" s="1"/>
      <c r="B408" s="107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3">
      <c r="A409" s="1"/>
      <c r="B409" s="107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3">
      <c r="A410" s="1"/>
      <c r="B410" s="107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3">
      <c r="A411" s="1"/>
      <c r="B411" s="107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3">
      <c r="A412" s="1"/>
      <c r="B412" s="107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3">
      <c r="A413" s="1"/>
      <c r="B413" s="107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3">
      <c r="A414" s="1"/>
      <c r="B414" s="107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3">
      <c r="A415" s="1"/>
      <c r="B415" s="107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3">
      <c r="A416" s="1"/>
      <c r="B416" s="107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3">
      <c r="A417" s="1"/>
      <c r="B417" s="107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3">
      <c r="A418" s="1"/>
      <c r="B418" s="107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3">
      <c r="A419" s="1"/>
      <c r="B419" s="107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3">
      <c r="A420" s="1"/>
      <c r="B420" s="107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3">
      <c r="A421" s="1"/>
      <c r="B421" s="107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3">
      <c r="A422" s="1"/>
      <c r="B422" s="107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3">
      <c r="A423" s="1"/>
      <c r="B423" s="107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3">
      <c r="A424" s="1"/>
      <c r="B424" s="107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3">
      <c r="A425" s="1"/>
      <c r="B425" s="107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3">
      <c r="A426" s="1"/>
      <c r="B426" s="107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3">
      <c r="A427" s="1"/>
      <c r="B427" s="107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3">
      <c r="A428" s="1"/>
      <c r="B428" s="107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3">
      <c r="A429" s="1"/>
      <c r="B429" s="107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3">
      <c r="A430" s="1"/>
      <c r="B430" s="107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3">
      <c r="A431" s="1"/>
      <c r="B431" s="107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3">
      <c r="A432" s="1"/>
      <c r="B432" s="107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3">
      <c r="A433" s="1"/>
      <c r="B433" s="107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3">
      <c r="A434" s="1"/>
      <c r="B434" s="107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3">
      <c r="A435" s="1"/>
      <c r="B435" s="107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3">
      <c r="A436" s="1"/>
      <c r="B436" s="107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3">
      <c r="A437" s="1"/>
      <c r="B437" s="107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3">
      <c r="A438" s="1"/>
      <c r="B438" s="107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3">
      <c r="A439" s="1"/>
      <c r="B439" s="107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3">
      <c r="A440" s="1"/>
      <c r="B440" s="107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3">
      <c r="A441" s="1"/>
      <c r="B441" s="107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3">
      <c r="A442" s="1"/>
      <c r="B442" s="107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3">
      <c r="A443" s="1"/>
      <c r="B443" s="107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3">
      <c r="A444" s="1"/>
      <c r="B444" s="107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3">
      <c r="A445" s="1"/>
      <c r="B445" s="107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3">
      <c r="A446" s="1"/>
      <c r="B446" s="107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3">
      <c r="A447" s="1"/>
      <c r="B447" s="107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3">
      <c r="A448" s="1"/>
      <c r="B448" s="107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3">
      <c r="A449" s="1"/>
      <c r="B449" s="107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3">
      <c r="A450" s="1"/>
      <c r="B450" s="107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3">
      <c r="A451" s="1"/>
      <c r="B451" s="107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3">
      <c r="A452" s="1"/>
      <c r="B452" s="107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3">
      <c r="A453" s="1"/>
      <c r="B453" s="107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3">
      <c r="A454" s="1"/>
      <c r="B454" s="107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3">
      <c r="A455" s="1"/>
      <c r="B455" s="107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3">
      <c r="A456" s="1"/>
      <c r="B456" s="107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3">
      <c r="A457" s="1"/>
      <c r="B457" s="107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3">
      <c r="A458" s="1"/>
      <c r="B458" s="107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3">
      <c r="A459" s="1"/>
      <c r="B459" s="107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3">
      <c r="A460" s="1"/>
      <c r="B460" s="107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3">
      <c r="A461" s="1"/>
      <c r="B461" s="107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x14ac:dyDescent="0.3">
      <c r="A462" s="1"/>
      <c r="B462" s="107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x14ac:dyDescent="0.3">
      <c r="A463" s="1"/>
      <c r="B463" s="107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x14ac:dyDescent="0.3">
      <c r="A464" s="1"/>
      <c r="B464" s="107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x14ac:dyDescent="0.3">
      <c r="A465" s="1"/>
      <c r="B465" s="107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x14ac:dyDescent="0.3">
      <c r="A466" s="1"/>
      <c r="B466" s="107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x14ac:dyDescent="0.3">
      <c r="A467" s="1"/>
      <c r="B467" s="107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x14ac:dyDescent="0.3">
      <c r="A468" s="1"/>
      <c r="B468" s="107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x14ac:dyDescent="0.3">
      <c r="A469" s="1"/>
      <c r="B469" s="107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x14ac:dyDescent="0.3">
      <c r="A470" s="1"/>
      <c r="B470" s="107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x14ac:dyDescent="0.3">
      <c r="A471" s="1"/>
      <c r="B471" s="107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x14ac:dyDescent="0.3">
      <c r="A472" s="1"/>
      <c r="B472" s="107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x14ac:dyDescent="0.3">
      <c r="A473" s="1"/>
      <c r="B473" s="107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x14ac:dyDescent="0.3">
      <c r="A474" s="1"/>
      <c r="B474" s="107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x14ac:dyDescent="0.3">
      <c r="A475" s="1"/>
      <c r="B475" s="107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x14ac:dyDescent="0.3">
      <c r="A476" s="1"/>
      <c r="B476" s="107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x14ac:dyDescent="0.3">
      <c r="A477" s="1"/>
      <c r="B477" s="107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x14ac:dyDescent="0.3">
      <c r="A478" s="1"/>
      <c r="B478" s="107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x14ac:dyDescent="0.3">
      <c r="A479" s="1"/>
      <c r="B479" s="107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x14ac:dyDescent="0.3">
      <c r="A480" s="1"/>
      <c r="B480" s="107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x14ac:dyDescent="0.3">
      <c r="A481" s="1"/>
      <c r="B481" s="107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x14ac:dyDescent="0.3">
      <c r="A482" s="1"/>
      <c r="B482" s="107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x14ac:dyDescent="0.3">
      <c r="A483" s="1"/>
      <c r="B483" s="107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x14ac:dyDescent="0.3">
      <c r="A484" s="1"/>
      <c r="B484" s="107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x14ac:dyDescent="0.3">
      <c r="A485" s="1"/>
      <c r="B485" s="107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x14ac:dyDescent="0.3">
      <c r="A486" s="1"/>
      <c r="B486" s="107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x14ac:dyDescent="0.3">
      <c r="A487" s="1"/>
      <c r="B487" s="107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x14ac:dyDescent="0.3">
      <c r="A488" s="1"/>
      <c r="B488" s="107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x14ac:dyDescent="0.3">
      <c r="A489" s="1"/>
      <c r="B489" s="107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x14ac:dyDescent="0.3">
      <c r="A490" s="1"/>
      <c r="B490" s="107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x14ac:dyDescent="0.3">
      <c r="A491" s="1"/>
      <c r="B491" s="107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x14ac:dyDescent="0.3">
      <c r="A492" s="1"/>
      <c r="B492" s="107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x14ac:dyDescent="0.3">
      <c r="A493" s="1"/>
      <c r="B493" s="107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x14ac:dyDescent="0.3">
      <c r="A494" s="1"/>
      <c r="B494" s="107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x14ac:dyDescent="0.3">
      <c r="A495" s="1"/>
      <c r="B495" s="107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x14ac:dyDescent="0.3">
      <c r="A496" s="1"/>
      <c r="B496" s="107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x14ac:dyDescent="0.3">
      <c r="A497" s="1"/>
      <c r="B497" s="107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x14ac:dyDescent="0.3">
      <c r="A498" s="1"/>
      <c r="B498" s="107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x14ac:dyDescent="0.3">
      <c r="A499" s="1"/>
      <c r="B499" s="107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x14ac:dyDescent="0.3">
      <c r="A500" s="1"/>
      <c r="B500" s="107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x14ac:dyDescent="0.3">
      <c r="A501" s="1"/>
      <c r="B501" s="107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x14ac:dyDescent="0.3">
      <c r="A502" s="1"/>
      <c r="B502" s="107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x14ac:dyDescent="0.3">
      <c r="A503" s="1"/>
      <c r="B503" s="107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x14ac:dyDescent="0.3">
      <c r="A504" s="1"/>
      <c r="B504" s="107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x14ac:dyDescent="0.3">
      <c r="A505" s="1"/>
      <c r="B505" s="107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x14ac:dyDescent="0.3">
      <c r="A506" s="1"/>
      <c r="B506" s="107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x14ac:dyDescent="0.3">
      <c r="A507" s="1"/>
      <c r="B507" s="107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x14ac:dyDescent="0.3">
      <c r="A508" s="1"/>
      <c r="B508" s="107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x14ac:dyDescent="0.3">
      <c r="A509" s="1"/>
      <c r="B509" s="107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x14ac:dyDescent="0.3">
      <c r="A510" s="1"/>
      <c r="B510" s="107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x14ac:dyDescent="0.3">
      <c r="A511" s="1"/>
      <c r="B511" s="107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x14ac:dyDescent="0.3">
      <c r="A512" s="1"/>
      <c r="B512" s="107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x14ac:dyDescent="0.3">
      <c r="A513" s="1"/>
      <c r="B513" s="107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x14ac:dyDescent="0.3">
      <c r="A514" s="1"/>
      <c r="B514" s="107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x14ac:dyDescent="0.3">
      <c r="A515" s="1"/>
      <c r="B515" s="107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x14ac:dyDescent="0.3">
      <c r="A516" s="1"/>
      <c r="B516" s="107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x14ac:dyDescent="0.3">
      <c r="A517" s="1"/>
      <c r="B517" s="107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x14ac:dyDescent="0.3">
      <c r="A518" s="1"/>
      <c r="B518" s="107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x14ac:dyDescent="0.3">
      <c r="A519" s="1"/>
      <c r="B519" s="107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x14ac:dyDescent="0.3">
      <c r="A520" s="1"/>
      <c r="B520" s="107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x14ac:dyDescent="0.3">
      <c r="A521" s="1"/>
      <c r="B521" s="107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x14ac:dyDescent="0.3">
      <c r="A522" s="1"/>
      <c r="B522" s="107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x14ac:dyDescent="0.3">
      <c r="A523" s="1"/>
      <c r="B523" s="107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x14ac:dyDescent="0.3">
      <c r="A524" s="1"/>
      <c r="B524" s="107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x14ac:dyDescent="0.3">
      <c r="A525" s="1"/>
      <c r="B525" s="107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x14ac:dyDescent="0.3">
      <c r="A526" s="1"/>
      <c r="B526" s="107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x14ac:dyDescent="0.3">
      <c r="A527" s="1"/>
      <c r="B527" s="107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x14ac:dyDescent="0.3">
      <c r="A528" s="1"/>
      <c r="B528" s="107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x14ac:dyDescent="0.3">
      <c r="A529" s="1"/>
      <c r="B529" s="107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x14ac:dyDescent="0.3">
      <c r="A530" s="1"/>
      <c r="B530" s="107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x14ac:dyDescent="0.3">
      <c r="A531" s="1"/>
      <c r="B531" s="107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x14ac:dyDescent="0.3">
      <c r="A532" s="1"/>
      <c r="B532" s="107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x14ac:dyDescent="0.3">
      <c r="A533" s="1"/>
      <c r="B533" s="107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x14ac:dyDescent="0.3">
      <c r="A534" s="1"/>
      <c r="B534" s="107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x14ac:dyDescent="0.3">
      <c r="A535" s="1"/>
      <c r="B535" s="107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x14ac:dyDescent="0.3">
      <c r="A536" s="1"/>
      <c r="B536" s="107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x14ac:dyDescent="0.3">
      <c r="A537" s="1"/>
      <c r="B537" s="107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x14ac:dyDescent="0.3">
      <c r="A538" s="1"/>
      <c r="B538" s="107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x14ac:dyDescent="0.3">
      <c r="A539" s="1"/>
      <c r="B539" s="107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x14ac:dyDescent="0.3">
      <c r="A540" s="1"/>
      <c r="B540" s="107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x14ac:dyDescent="0.3">
      <c r="A541" s="1"/>
      <c r="B541" s="107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x14ac:dyDescent="0.3">
      <c r="A542" s="1"/>
      <c r="B542" s="107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x14ac:dyDescent="0.3">
      <c r="A543" s="1"/>
      <c r="B543" s="107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x14ac:dyDescent="0.3">
      <c r="A544" s="1"/>
      <c r="B544" s="107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x14ac:dyDescent="0.3">
      <c r="A545" s="1"/>
      <c r="B545" s="107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x14ac:dyDescent="0.3">
      <c r="A546" s="1"/>
      <c r="B546" s="107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x14ac:dyDescent="0.3">
      <c r="A547" s="1"/>
      <c r="B547" s="107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x14ac:dyDescent="0.3">
      <c r="A548" s="1"/>
      <c r="B548" s="107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x14ac:dyDescent="0.3">
      <c r="A549" s="1"/>
      <c r="B549" s="107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x14ac:dyDescent="0.3">
      <c r="A550" s="1"/>
      <c r="B550" s="107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x14ac:dyDescent="0.3">
      <c r="A551" s="1"/>
      <c r="B551" s="107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x14ac:dyDescent="0.3">
      <c r="A552" s="1"/>
      <c r="B552" s="107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x14ac:dyDescent="0.3">
      <c r="A553" s="1"/>
      <c r="B553" s="107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x14ac:dyDescent="0.3">
      <c r="A554" s="1"/>
      <c r="B554" s="107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x14ac:dyDescent="0.3">
      <c r="A555" s="1"/>
      <c r="B555" s="107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x14ac:dyDescent="0.3">
      <c r="A556" s="1"/>
      <c r="B556" s="107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x14ac:dyDescent="0.3">
      <c r="A557" s="1"/>
      <c r="B557" s="107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x14ac:dyDescent="0.3">
      <c r="A558" s="1"/>
      <c r="B558" s="107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x14ac:dyDescent="0.3">
      <c r="A559" s="1"/>
      <c r="B559" s="107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x14ac:dyDescent="0.3">
      <c r="A560" s="1"/>
      <c r="B560" s="107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x14ac:dyDescent="0.3">
      <c r="A561" s="1"/>
      <c r="B561" s="107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x14ac:dyDescent="0.3">
      <c r="A562" s="1"/>
      <c r="B562" s="107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x14ac:dyDescent="0.3">
      <c r="A563" s="1"/>
      <c r="B563" s="107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x14ac:dyDescent="0.3">
      <c r="A564" s="1"/>
      <c r="B564" s="107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x14ac:dyDescent="0.3">
      <c r="A565" s="1"/>
      <c r="B565" s="107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x14ac:dyDescent="0.3">
      <c r="A566" s="1"/>
      <c r="B566" s="107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x14ac:dyDescent="0.3">
      <c r="A567" s="1"/>
      <c r="B567" s="107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x14ac:dyDescent="0.3">
      <c r="A568" s="1"/>
      <c r="B568" s="107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x14ac:dyDescent="0.3">
      <c r="A569" s="1"/>
      <c r="B569" s="107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x14ac:dyDescent="0.3">
      <c r="A570" s="1"/>
      <c r="B570" s="107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x14ac:dyDescent="0.3">
      <c r="A571" s="1"/>
      <c r="B571" s="107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x14ac:dyDescent="0.3">
      <c r="A572" s="1"/>
      <c r="B572" s="107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x14ac:dyDescent="0.3">
      <c r="A573" s="1"/>
      <c r="B573" s="107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x14ac:dyDescent="0.3">
      <c r="A574" s="1"/>
      <c r="B574" s="107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x14ac:dyDescent="0.3">
      <c r="A575" s="1"/>
      <c r="B575" s="107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x14ac:dyDescent="0.3">
      <c r="A576" s="1"/>
      <c r="B576" s="107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x14ac:dyDescent="0.3">
      <c r="A577" s="1"/>
      <c r="B577" s="107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x14ac:dyDescent="0.3">
      <c r="A578" s="1"/>
      <c r="B578" s="107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x14ac:dyDescent="0.3">
      <c r="A579" s="1"/>
      <c r="B579" s="107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x14ac:dyDescent="0.3">
      <c r="A580" s="1"/>
      <c r="B580" s="107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x14ac:dyDescent="0.3">
      <c r="A581" s="1"/>
      <c r="B581" s="107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x14ac:dyDescent="0.3">
      <c r="A582" s="1"/>
      <c r="B582" s="107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x14ac:dyDescent="0.3">
      <c r="A583" s="1"/>
      <c r="B583" s="107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x14ac:dyDescent="0.3">
      <c r="A584" s="1"/>
      <c r="B584" s="107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x14ac:dyDescent="0.3">
      <c r="A585" s="1"/>
      <c r="B585" s="107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x14ac:dyDescent="0.3">
      <c r="A586" s="1"/>
      <c r="B586" s="107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x14ac:dyDescent="0.3">
      <c r="A587" s="1"/>
      <c r="B587" s="107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x14ac:dyDescent="0.3">
      <c r="A588" s="1"/>
      <c r="B588" s="107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x14ac:dyDescent="0.3">
      <c r="A589" s="1"/>
      <c r="B589" s="107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x14ac:dyDescent="0.3">
      <c r="A590" s="1"/>
      <c r="B590" s="107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x14ac:dyDescent="0.3">
      <c r="A591" s="1"/>
      <c r="B591" s="107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x14ac:dyDescent="0.3">
      <c r="A592" s="1"/>
      <c r="B592" s="107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x14ac:dyDescent="0.3">
      <c r="A593" s="1"/>
      <c r="B593" s="107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x14ac:dyDescent="0.3">
      <c r="A594" s="1"/>
      <c r="B594" s="107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x14ac:dyDescent="0.3">
      <c r="A595" s="1"/>
      <c r="B595" s="107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x14ac:dyDescent="0.3">
      <c r="A596" s="1"/>
      <c r="B596" s="107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x14ac:dyDescent="0.3">
      <c r="A597" s="1"/>
      <c r="B597" s="107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x14ac:dyDescent="0.3">
      <c r="A598" s="1"/>
      <c r="B598" s="107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x14ac:dyDescent="0.3">
      <c r="A599" s="1"/>
      <c r="B599" s="107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x14ac:dyDescent="0.3">
      <c r="A600" s="1"/>
      <c r="B600" s="107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x14ac:dyDescent="0.3">
      <c r="A601" s="1"/>
      <c r="B601" s="107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x14ac:dyDescent="0.3">
      <c r="A602" s="1"/>
      <c r="B602" s="107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x14ac:dyDescent="0.3">
      <c r="A603" s="1"/>
      <c r="B603" s="107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x14ac:dyDescent="0.3">
      <c r="A604" s="1"/>
      <c r="B604" s="107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x14ac:dyDescent="0.3">
      <c r="A605" s="1"/>
      <c r="B605" s="107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x14ac:dyDescent="0.3">
      <c r="A606" s="1"/>
      <c r="B606" s="107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x14ac:dyDescent="0.3">
      <c r="A607" s="1"/>
      <c r="B607" s="107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x14ac:dyDescent="0.3">
      <c r="A608" s="1"/>
      <c r="B608" s="107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x14ac:dyDescent="0.3">
      <c r="A609" s="1"/>
      <c r="B609" s="107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x14ac:dyDescent="0.3">
      <c r="A610" s="1"/>
      <c r="B610" s="107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x14ac:dyDescent="0.3">
      <c r="A611" s="1"/>
      <c r="B611" s="107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x14ac:dyDescent="0.3">
      <c r="A612" s="1"/>
      <c r="B612" s="107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x14ac:dyDescent="0.3">
      <c r="A613" s="1"/>
      <c r="B613" s="107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x14ac:dyDescent="0.3">
      <c r="A614" s="1"/>
      <c r="B614" s="107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x14ac:dyDescent="0.3">
      <c r="A615" s="1"/>
      <c r="B615" s="107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x14ac:dyDescent="0.3">
      <c r="A616" s="1"/>
      <c r="B616" s="107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x14ac:dyDescent="0.3">
      <c r="A617" s="1"/>
      <c r="B617" s="107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x14ac:dyDescent="0.3">
      <c r="A618" s="1"/>
      <c r="B618" s="107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x14ac:dyDescent="0.3">
      <c r="A619" s="1"/>
      <c r="B619" s="107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x14ac:dyDescent="0.3">
      <c r="A620" s="1"/>
      <c r="B620" s="107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x14ac:dyDescent="0.3">
      <c r="A621" s="1"/>
      <c r="B621" s="107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x14ac:dyDescent="0.3">
      <c r="A622" s="1"/>
      <c r="B622" s="107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x14ac:dyDescent="0.3">
      <c r="A623" s="1"/>
      <c r="B623" s="107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x14ac:dyDescent="0.3">
      <c r="A624" s="1"/>
      <c r="B624" s="107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x14ac:dyDescent="0.3">
      <c r="A625" s="1"/>
      <c r="B625" s="107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x14ac:dyDescent="0.3">
      <c r="A626" s="1"/>
      <c r="B626" s="107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x14ac:dyDescent="0.3">
      <c r="A627" s="1"/>
      <c r="B627" s="107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x14ac:dyDescent="0.3">
      <c r="A628" s="1"/>
      <c r="B628" s="107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x14ac:dyDescent="0.3">
      <c r="A629" s="1"/>
      <c r="B629" s="107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x14ac:dyDescent="0.3">
      <c r="A630" s="1"/>
      <c r="B630" s="107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x14ac:dyDescent="0.3">
      <c r="A631" s="1"/>
      <c r="B631" s="107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x14ac:dyDescent="0.3">
      <c r="A632" s="1"/>
      <c r="B632" s="107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x14ac:dyDescent="0.3">
      <c r="A633" s="1"/>
      <c r="B633" s="107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x14ac:dyDescent="0.3">
      <c r="A634" s="1"/>
      <c r="B634" s="107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x14ac:dyDescent="0.3">
      <c r="A635" s="1"/>
      <c r="B635" s="107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x14ac:dyDescent="0.3">
      <c r="A636" s="1"/>
      <c r="B636" s="107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x14ac:dyDescent="0.3">
      <c r="A637" s="1"/>
      <c r="B637" s="107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x14ac:dyDescent="0.3">
      <c r="A638" s="1"/>
      <c r="B638" s="107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x14ac:dyDescent="0.3">
      <c r="A639" s="1"/>
      <c r="B639" s="107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x14ac:dyDescent="0.3">
      <c r="A640" s="1"/>
      <c r="B640" s="107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x14ac:dyDescent="0.3">
      <c r="A641" s="1"/>
      <c r="B641" s="107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x14ac:dyDescent="0.3">
      <c r="A642" s="1"/>
      <c r="B642" s="107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x14ac:dyDescent="0.3">
      <c r="A643" s="1"/>
      <c r="B643" s="107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x14ac:dyDescent="0.3">
      <c r="A644" s="1"/>
      <c r="B644" s="107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x14ac:dyDescent="0.3">
      <c r="A645" s="1"/>
      <c r="B645" s="107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x14ac:dyDescent="0.3">
      <c r="A646" s="1"/>
      <c r="B646" s="107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x14ac:dyDescent="0.3">
      <c r="A647" s="1"/>
      <c r="B647" s="107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x14ac:dyDescent="0.3">
      <c r="A648" s="1"/>
      <c r="B648" s="107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x14ac:dyDescent="0.3">
      <c r="A649" s="1"/>
      <c r="B649" s="107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x14ac:dyDescent="0.3">
      <c r="A650" s="1"/>
      <c r="B650" s="107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x14ac:dyDescent="0.3">
      <c r="A651" s="1"/>
      <c r="B651" s="107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x14ac:dyDescent="0.3">
      <c r="A652" s="1"/>
      <c r="B652" s="107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x14ac:dyDescent="0.3">
      <c r="A653" s="1"/>
      <c r="B653" s="107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x14ac:dyDescent="0.3">
      <c r="A654" s="1"/>
      <c r="B654" s="107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x14ac:dyDescent="0.3">
      <c r="A655" s="1"/>
      <c r="B655" s="107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x14ac:dyDescent="0.3">
      <c r="A656" s="1"/>
      <c r="B656" s="107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x14ac:dyDescent="0.3">
      <c r="A657" s="1"/>
      <c r="B657" s="107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x14ac:dyDescent="0.3">
      <c r="A658" s="1"/>
      <c r="B658" s="107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x14ac:dyDescent="0.3">
      <c r="A659" s="1"/>
      <c r="B659" s="107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x14ac:dyDescent="0.3">
      <c r="A660" s="1"/>
      <c r="B660" s="107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x14ac:dyDescent="0.3">
      <c r="A661" s="1"/>
      <c r="B661" s="107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x14ac:dyDescent="0.3">
      <c r="A662" s="1"/>
      <c r="B662" s="107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x14ac:dyDescent="0.3">
      <c r="A663" s="1"/>
      <c r="B663" s="107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x14ac:dyDescent="0.3">
      <c r="A664" s="1"/>
      <c r="B664" s="107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x14ac:dyDescent="0.3">
      <c r="A665" s="1"/>
      <c r="B665" s="107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x14ac:dyDescent="0.3">
      <c r="A666" s="1"/>
      <c r="B666" s="107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x14ac:dyDescent="0.3">
      <c r="A667" s="1"/>
      <c r="B667" s="107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x14ac:dyDescent="0.3">
      <c r="A668" s="1"/>
      <c r="B668" s="107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x14ac:dyDescent="0.3">
      <c r="A669" s="1"/>
      <c r="B669" s="107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x14ac:dyDescent="0.3">
      <c r="A670" s="1"/>
      <c r="B670" s="107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x14ac:dyDescent="0.3">
      <c r="A671" s="1"/>
      <c r="B671" s="107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x14ac:dyDescent="0.3">
      <c r="A672" s="1"/>
      <c r="B672" s="107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x14ac:dyDescent="0.3">
      <c r="A673" s="1"/>
      <c r="B673" s="107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x14ac:dyDescent="0.3">
      <c r="A674" s="1"/>
      <c r="B674" s="107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x14ac:dyDescent="0.3">
      <c r="A675" s="1"/>
      <c r="B675" s="107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x14ac:dyDescent="0.3">
      <c r="A676" s="1"/>
      <c r="B676" s="107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x14ac:dyDescent="0.3">
      <c r="A677" s="1"/>
      <c r="B677" s="107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x14ac:dyDescent="0.3">
      <c r="A678" s="1"/>
      <c r="B678" s="107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x14ac:dyDescent="0.3">
      <c r="A679" s="1"/>
      <c r="B679" s="107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x14ac:dyDescent="0.3">
      <c r="A680" s="1"/>
      <c r="B680" s="107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x14ac:dyDescent="0.3">
      <c r="A681" s="1"/>
      <c r="B681" s="107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x14ac:dyDescent="0.3">
      <c r="A682" s="1"/>
      <c r="B682" s="107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x14ac:dyDescent="0.3">
      <c r="A683" s="1"/>
      <c r="B683" s="107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x14ac:dyDescent="0.3">
      <c r="A684" s="1"/>
      <c r="B684" s="107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x14ac:dyDescent="0.3">
      <c r="A685" s="1"/>
      <c r="B685" s="107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x14ac:dyDescent="0.3">
      <c r="A686" s="1"/>
      <c r="B686" s="107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x14ac:dyDescent="0.3">
      <c r="A687" s="1"/>
      <c r="B687" s="107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x14ac:dyDescent="0.3">
      <c r="A688" s="1"/>
      <c r="B688" s="107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x14ac:dyDescent="0.3">
      <c r="A689" s="1"/>
      <c r="B689" s="107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x14ac:dyDescent="0.3">
      <c r="A690" s="1"/>
      <c r="B690" s="107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x14ac:dyDescent="0.3">
      <c r="A691" s="1"/>
      <c r="B691" s="107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x14ac:dyDescent="0.3">
      <c r="A692" s="1"/>
      <c r="B692" s="107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x14ac:dyDescent="0.3">
      <c r="A693" s="1"/>
      <c r="B693" s="107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x14ac:dyDescent="0.3">
      <c r="A694" s="1"/>
      <c r="B694" s="107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x14ac:dyDescent="0.3">
      <c r="A695" s="1"/>
      <c r="B695" s="107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x14ac:dyDescent="0.3">
      <c r="A696" s="1"/>
      <c r="B696" s="107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x14ac:dyDescent="0.3">
      <c r="A697" s="1"/>
      <c r="B697" s="107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x14ac:dyDescent="0.3">
      <c r="A698" s="1"/>
      <c r="B698" s="107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x14ac:dyDescent="0.3">
      <c r="A699" s="1"/>
      <c r="B699" s="107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x14ac:dyDescent="0.3">
      <c r="A700" s="1"/>
      <c r="B700" s="107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x14ac:dyDescent="0.3">
      <c r="A701" s="1"/>
      <c r="B701" s="107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x14ac:dyDescent="0.3">
      <c r="A702" s="1"/>
      <c r="B702" s="107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x14ac:dyDescent="0.3">
      <c r="A703" s="1"/>
      <c r="B703" s="107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x14ac:dyDescent="0.3">
      <c r="A704" s="1"/>
      <c r="B704" s="107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x14ac:dyDescent="0.3">
      <c r="A705" s="1"/>
      <c r="B705" s="107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x14ac:dyDescent="0.3">
      <c r="A706" s="1"/>
      <c r="B706" s="107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x14ac:dyDescent="0.3">
      <c r="A707" s="1"/>
      <c r="B707" s="107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x14ac:dyDescent="0.3">
      <c r="A708" s="1"/>
      <c r="B708" s="107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x14ac:dyDescent="0.3">
      <c r="A709" s="1"/>
      <c r="B709" s="107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x14ac:dyDescent="0.3">
      <c r="A710" s="1"/>
      <c r="B710" s="107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x14ac:dyDescent="0.3">
      <c r="A711" s="1"/>
      <c r="B711" s="107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x14ac:dyDescent="0.3">
      <c r="A712" s="1"/>
      <c r="B712" s="107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x14ac:dyDescent="0.3">
      <c r="A713" s="1"/>
      <c r="B713" s="107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x14ac:dyDescent="0.3">
      <c r="A714" s="1"/>
      <c r="B714" s="107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x14ac:dyDescent="0.3">
      <c r="A715" s="1"/>
      <c r="B715" s="107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x14ac:dyDescent="0.3">
      <c r="A716" s="1"/>
      <c r="B716" s="107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x14ac:dyDescent="0.3">
      <c r="A717" s="1"/>
      <c r="B717" s="107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x14ac:dyDescent="0.3">
      <c r="A718" s="1"/>
      <c r="B718" s="107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x14ac:dyDescent="0.3">
      <c r="A719" s="1"/>
      <c r="B719" s="107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x14ac:dyDescent="0.3">
      <c r="A720" s="1"/>
      <c r="B720" s="107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x14ac:dyDescent="0.3">
      <c r="A721" s="1"/>
      <c r="B721" s="107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x14ac:dyDescent="0.3">
      <c r="A722" s="1"/>
      <c r="B722" s="107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x14ac:dyDescent="0.3">
      <c r="A723" s="1"/>
      <c r="B723" s="107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x14ac:dyDescent="0.3">
      <c r="A724" s="1"/>
      <c r="B724" s="107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x14ac:dyDescent="0.3">
      <c r="A725" s="1"/>
      <c r="B725" s="107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x14ac:dyDescent="0.3">
      <c r="A726" s="1"/>
      <c r="B726" s="107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x14ac:dyDescent="0.3">
      <c r="A727" s="1"/>
      <c r="B727" s="10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x14ac:dyDescent="0.3">
      <c r="A728" s="1"/>
      <c r="B728" s="107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x14ac:dyDescent="0.3">
      <c r="A729" s="1"/>
      <c r="B729" s="107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x14ac:dyDescent="0.3">
      <c r="A730" s="1"/>
      <c r="B730" s="107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x14ac:dyDescent="0.3">
      <c r="A731" s="1"/>
      <c r="B731" s="107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x14ac:dyDescent="0.3">
      <c r="A732" s="1"/>
      <c r="B732" s="107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x14ac:dyDescent="0.3">
      <c r="A733" s="1"/>
      <c r="B733" s="107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x14ac:dyDescent="0.3">
      <c r="A734" s="1"/>
      <c r="B734" s="107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x14ac:dyDescent="0.3">
      <c r="A735" s="1"/>
      <c r="B735" s="107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x14ac:dyDescent="0.3">
      <c r="A736" s="1"/>
      <c r="B736" s="107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x14ac:dyDescent="0.3">
      <c r="A737" s="1"/>
      <c r="B737" s="107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x14ac:dyDescent="0.3">
      <c r="A738" s="1"/>
      <c r="B738" s="107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x14ac:dyDescent="0.3">
      <c r="A739" s="1"/>
      <c r="B739" s="107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x14ac:dyDescent="0.3">
      <c r="A740" s="1"/>
      <c r="B740" s="107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x14ac:dyDescent="0.3">
      <c r="A741" s="1"/>
      <c r="B741" s="107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x14ac:dyDescent="0.3">
      <c r="A742" s="1"/>
      <c r="B742" s="107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x14ac:dyDescent="0.3">
      <c r="A743" s="1"/>
      <c r="B743" s="107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x14ac:dyDescent="0.3">
      <c r="A744" s="1"/>
      <c r="B744" s="107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x14ac:dyDescent="0.3">
      <c r="A745" s="1"/>
      <c r="B745" s="107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x14ac:dyDescent="0.3">
      <c r="A746" s="1"/>
      <c r="B746" s="107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x14ac:dyDescent="0.3">
      <c r="A747" s="1"/>
      <c r="B747" s="107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x14ac:dyDescent="0.3">
      <c r="A748" s="1"/>
      <c r="B748" s="107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x14ac:dyDescent="0.3">
      <c r="A749" s="1"/>
      <c r="B749" s="107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x14ac:dyDescent="0.3">
      <c r="A750" s="1"/>
      <c r="B750" s="107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x14ac:dyDescent="0.3">
      <c r="A751" s="1"/>
      <c r="B751" s="107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x14ac:dyDescent="0.3">
      <c r="A752" s="1"/>
      <c r="B752" s="107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x14ac:dyDescent="0.3">
      <c r="A753" s="1"/>
      <c r="B753" s="107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x14ac:dyDescent="0.3">
      <c r="A754" s="1"/>
      <c r="B754" s="107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x14ac:dyDescent="0.3">
      <c r="A755" s="1"/>
      <c r="B755" s="107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x14ac:dyDescent="0.3">
      <c r="A756" s="1"/>
      <c r="B756" s="107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x14ac:dyDescent="0.3">
      <c r="A757" s="1"/>
      <c r="B757" s="107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x14ac:dyDescent="0.3">
      <c r="A758" s="1"/>
      <c r="B758" s="107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x14ac:dyDescent="0.3">
      <c r="A759" s="1"/>
      <c r="B759" s="107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x14ac:dyDescent="0.3">
      <c r="A760" s="1"/>
      <c r="B760" s="107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x14ac:dyDescent="0.3">
      <c r="A761" s="1"/>
      <c r="B761" s="107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x14ac:dyDescent="0.3">
      <c r="A762" s="1"/>
      <c r="B762" s="107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x14ac:dyDescent="0.3">
      <c r="A763" s="1"/>
      <c r="B763" s="107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x14ac:dyDescent="0.3">
      <c r="A764" s="1"/>
      <c r="B764" s="107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x14ac:dyDescent="0.3">
      <c r="A765" s="1"/>
      <c r="B765" s="107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x14ac:dyDescent="0.3">
      <c r="A766" s="1"/>
      <c r="B766" s="107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x14ac:dyDescent="0.3">
      <c r="A767" s="1"/>
      <c r="B767" s="107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x14ac:dyDescent="0.3">
      <c r="A768" s="1"/>
      <c r="B768" s="107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x14ac:dyDescent="0.3">
      <c r="A769" s="1"/>
      <c r="B769" s="107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x14ac:dyDescent="0.3">
      <c r="A770" s="1"/>
      <c r="B770" s="107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x14ac:dyDescent="0.3">
      <c r="A771" s="1"/>
      <c r="B771" s="107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x14ac:dyDescent="0.3">
      <c r="A772" s="1"/>
      <c r="B772" s="107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x14ac:dyDescent="0.3">
      <c r="A773" s="1"/>
      <c r="B773" s="107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x14ac:dyDescent="0.3">
      <c r="A774" s="1"/>
      <c r="B774" s="107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x14ac:dyDescent="0.3">
      <c r="A775" s="1"/>
      <c r="B775" s="107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x14ac:dyDescent="0.3">
      <c r="A776" s="1"/>
      <c r="B776" s="107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x14ac:dyDescent="0.3">
      <c r="A777" s="1"/>
      <c r="B777" s="107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x14ac:dyDescent="0.3">
      <c r="A778" s="1"/>
      <c r="B778" s="107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x14ac:dyDescent="0.3">
      <c r="A779" s="1"/>
      <c r="B779" s="107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x14ac:dyDescent="0.3">
      <c r="A780" s="1"/>
      <c r="B780" s="107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x14ac:dyDescent="0.3">
      <c r="A781" s="1"/>
      <c r="B781" s="107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x14ac:dyDescent="0.3">
      <c r="A782" s="1"/>
      <c r="B782" s="107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x14ac:dyDescent="0.3">
      <c r="A783" s="1"/>
      <c r="B783" s="107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x14ac:dyDescent="0.3">
      <c r="A784" s="1"/>
      <c r="B784" s="107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x14ac:dyDescent="0.3">
      <c r="A785" s="1"/>
      <c r="B785" s="107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x14ac:dyDescent="0.3">
      <c r="A786" s="1"/>
      <c r="B786" s="107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x14ac:dyDescent="0.3">
      <c r="A787" s="1"/>
      <c r="B787" s="107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x14ac:dyDescent="0.3">
      <c r="A788" s="1"/>
      <c r="B788" s="107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x14ac:dyDescent="0.3">
      <c r="A789" s="1"/>
      <c r="B789" s="107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x14ac:dyDescent="0.3">
      <c r="A790" s="1"/>
      <c r="B790" s="107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x14ac:dyDescent="0.3">
      <c r="A791" s="1"/>
      <c r="B791" s="107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x14ac:dyDescent="0.3">
      <c r="A792" s="1"/>
      <c r="B792" s="107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x14ac:dyDescent="0.3">
      <c r="A793" s="1"/>
      <c r="B793" s="107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x14ac:dyDescent="0.3">
      <c r="A794" s="1"/>
      <c r="B794" s="107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x14ac:dyDescent="0.3">
      <c r="A795" s="1"/>
      <c r="B795" s="107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x14ac:dyDescent="0.3">
      <c r="A796" s="1"/>
      <c r="B796" s="107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x14ac:dyDescent="0.3">
      <c r="A797" s="1"/>
      <c r="B797" s="107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x14ac:dyDescent="0.3">
      <c r="A798" s="1"/>
      <c r="B798" s="107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x14ac:dyDescent="0.3">
      <c r="A799" s="1"/>
      <c r="B799" s="107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x14ac:dyDescent="0.3">
      <c r="A800" s="1"/>
      <c r="B800" s="107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x14ac:dyDescent="0.3">
      <c r="A801" s="1"/>
      <c r="B801" s="107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x14ac:dyDescent="0.3">
      <c r="A802" s="1"/>
      <c r="B802" s="107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x14ac:dyDescent="0.3">
      <c r="A803" s="1"/>
      <c r="B803" s="107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x14ac:dyDescent="0.3">
      <c r="A804" s="1"/>
      <c r="B804" s="107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x14ac:dyDescent="0.3">
      <c r="A805" s="1"/>
      <c r="B805" s="107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x14ac:dyDescent="0.3">
      <c r="A806" s="1"/>
      <c r="B806" s="107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x14ac:dyDescent="0.3">
      <c r="A807" s="1"/>
      <c r="B807" s="107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x14ac:dyDescent="0.3">
      <c r="A808" s="1"/>
      <c r="B808" s="107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x14ac:dyDescent="0.3">
      <c r="A809" s="1"/>
      <c r="B809" s="107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x14ac:dyDescent="0.3">
      <c r="A810" s="1"/>
      <c r="B810" s="107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x14ac:dyDescent="0.3">
      <c r="A811" s="1"/>
      <c r="B811" s="107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x14ac:dyDescent="0.3">
      <c r="A812" s="1"/>
      <c r="B812" s="107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x14ac:dyDescent="0.3">
      <c r="A813" s="1"/>
      <c r="B813" s="107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x14ac:dyDescent="0.3">
      <c r="A814" s="1"/>
      <c r="B814" s="107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x14ac:dyDescent="0.3">
      <c r="A815" s="1"/>
      <c r="B815" s="107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x14ac:dyDescent="0.3">
      <c r="A816" s="1"/>
      <c r="B816" s="107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x14ac:dyDescent="0.3">
      <c r="A817" s="1"/>
      <c r="B817" s="107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x14ac:dyDescent="0.3">
      <c r="A818" s="1"/>
      <c r="B818" s="107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x14ac:dyDescent="0.3">
      <c r="A819" s="1"/>
      <c r="B819" s="107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x14ac:dyDescent="0.3">
      <c r="A820" s="1"/>
      <c r="B820" s="107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x14ac:dyDescent="0.3">
      <c r="A821" s="1"/>
      <c r="B821" s="107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x14ac:dyDescent="0.3">
      <c r="A822" s="1"/>
      <c r="B822" s="107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x14ac:dyDescent="0.3">
      <c r="A823" s="1"/>
      <c r="B823" s="107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x14ac:dyDescent="0.3">
      <c r="A824" s="1"/>
      <c r="B824" s="107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x14ac:dyDescent="0.3">
      <c r="A825" s="1"/>
      <c r="B825" s="107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x14ac:dyDescent="0.3">
      <c r="A826" s="1"/>
      <c r="B826" s="107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x14ac:dyDescent="0.3">
      <c r="A827" s="1"/>
      <c r="B827" s="107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x14ac:dyDescent="0.3">
      <c r="A828" s="1"/>
      <c r="B828" s="107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x14ac:dyDescent="0.3">
      <c r="A829" s="1"/>
      <c r="B829" s="107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x14ac:dyDescent="0.3">
      <c r="A830" s="1"/>
      <c r="B830" s="107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x14ac:dyDescent="0.3">
      <c r="A831" s="1"/>
      <c r="B831" s="107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x14ac:dyDescent="0.3">
      <c r="A832" s="1"/>
      <c r="B832" s="107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x14ac:dyDescent="0.3">
      <c r="A833" s="1"/>
      <c r="B833" s="107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x14ac:dyDescent="0.3">
      <c r="A834" s="1"/>
      <c r="B834" s="107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x14ac:dyDescent="0.3">
      <c r="A835" s="1"/>
      <c r="B835" s="107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x14ac:dyDescent="0.3">
      <c r="A836" s="1"/>
      <c r="B836" s="107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x14ac:dyDescent="0.3">
      <c r="A837" s="1"/>
      <c r="B837" s="107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x14ac:dyDescent="0.3">
      <c r="A838" s="1"/>
      <c r="B838" s="107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x14ac:dyDescent="0.3">
      <c r="A839" s="1"/>
      <c r="B839" s="107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x14ac:dyDescent="0.3">
      <c r="A840" s="1"/>
      <c r="B840" s="107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x14ac:dyDescent="0.3">
      <c r="A841" s="1"/>
      <c r="B841" s="107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x14ac:dyDescent="0.3">
      <c r="A842" s="1"/>
      <c r="B842" s="107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x14ac:dyDescent="0.3">
      <c r="A843" s="1"/>
      <c r="B843" s="107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x14ac:dyDescent="0.3">
      <c r="A844" s="1"/>
      <c r="B844" s="107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x14ac:dyDescent="0.3">
      <c r="A845" s="1"/>
      <c r="B845" s="107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x14ac:dyDescent="0.3">
      <c r="A846" s="1"/>
      <c r="B846" s="107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x14ac:dyDescent="0.3">
      <c r="A847" s="1"/>
      <c r="B847" s="107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x14ac:dyDescent="0.3">
      <c r="A848" s="1"/>
      <c r="B848" s="107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x14ac:dyDescent="0.3">
      <c r="A849" s="1"/>
      <c r="B849" s="107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x14ac:dyDescent="0.3">
      <c r="A850" s="1"/>
      <c r="B850" s="107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x14ac:dyDescent="0.3">
      <c r="A851" s="1"/>
      <c r="B851" s="107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x14ac:dyDescent="0.3">
      <c r="A852" s="1"/>
      <c r="B852" s="107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x14ac:dyDescent="0.3">
      <c r="A853" s="1"/>
      <c r="B853" s="107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x14ac:dyDescent="0.3">
      <c r="A854" s="1"/>
      <c r="B854" s="107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x14ac:dyDescent="0.3">
      <c r="A855" s="1"/>
      <c r="B855" s="107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x14ac:dyDescent="0.3">
      <c r="A856" s="1"/>
      <c r="B856" s="107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x14ac:dyDescent="0.3">
      <c r="A857" s="1"/>
      <c r="B857" s="107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x14ac:dyDescent="0.3">
      <c r="A858" s="1"/>
      <c r="B858" s="107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x14ac:dyDescent="0.3">
      <c r="A859" s="1"/>
      <c r="B859" s="107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x14ac:dyDescent="0.3">
      <c r="A860" s="1"/>
      <c r="B860" s="107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x14ac:dyDescent="0.3">
      <c r="A861" s="1"/>
      <c r="B861" s="107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x14ac:dyDescent="0.3">
      <c r="A862" s="1"/>
      <c r="B862" s="107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x14ac:dyDescent="0.3">
      <c r="A863" s="1"/>
      <c r="B863" s="107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x14ac:dyDescent="0.3">
      <c r="A864" s="1"/>
      <c r="B864" s="107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x14ac:dyDescent="0.3">
      <c r="A865" s="1"/>
      <c r="B865" s="107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x14ac:dyDescent="0.3">
      <c r="A866" s="1"/>
      <c r="B866" s="107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x14ac:dyDescent="0.3">
      <c r="A867" s="1"/>
      <c r="B867" s="107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x14ac:dyDescent="0.3">
      <c r="A868" s="1"/>
      <c r="B868" s="107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x14ac:dyDescent="0.3">
      <c r="A869" s="1"/>
      <c r="B869" s="107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x14ac:dyDescent="0.3">
      <c r="A870" s="1"/>
      <c r="B870" s="107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x14ac:dyDescent="0.3">
      <c r="A871" s="1"/>
      <c r="B871" s="107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x14ac:dyDescent="0.3">
      <c r="A872" s="1"/>
      <c r="B872" s="107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x14ac:dyDescent="0.3">
      <c r="A873" s="1"/>
      <c r="B873" s="107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x14ac:dyDescent="0.3">
      <c r="A874" s="1"/>
      <c r="B874" s="107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x14ac:dyDescent="0.3">
      <c r="A875" s="1"/>
      <c r="B875" s="107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x14ac:dyDescent="0.3">
      <c r="A876" s="1"/>
      <c r="B876" s="107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x14ac:dyDescent="0.3">
      <c r="A877" s="1"/>
      <c r="B877" s="107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x14ac:dyDescent="0.3">
      <c r="A878" s="1"/>
      <c r="B878" s="107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x14ac:dyDescent="0.3">
      <c r="A879" s="1"/>
      <c r="B879" s="107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x14ac:dyDescent="0.3">
      <c r="A880" s="1"/>
      <c r="B880" s="107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x14ac:dyDescent="0.3">
      <c r="A881" s="1"/>
      <c r="B881" s="107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x14ac:dyDescent="0.3">
      <c r="A882" s="1"/>
      <c r="B882" s="107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x14ac:dyDescent="0.3">
      <c r="A883" s="1"/>
      <c r="B883" s="107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x14ac:dyDescent="0.3">
      <c r="A884" s="1"/>
      <c r="B884" s="107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x14ac:dyDescent="0.3">
      <c r="A885" s="1"/>
      <c r="B885" s="107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x14ac:dyDescent="0.3">
      <c r="A886" s="1"/>
      <c r="B886" s="107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x14ac:dyDescent="0.3">
      <c r="A887" s="1"/>
      <c r="B887" s="107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x14ac:dyDescent="0.3">
      <c r="A888" s="1"/>
      <c r="B888" s="107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x14ac:dyDescent="0.3">
      <c r="A889" s="1"/>
      <c r="B889" s="107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x14ac:dyDescent="0.3">
      <c r="A890" s="1"/>
      <c r="B890" s="107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x14ac:dyDescent="0.3">
      <c r="A891" s="1"/>
      <c r="B891" s="107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x14ac:dyDescent="0.3">
      <c r="A892" s="1"/>
      <c r="B892" s="107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x14ac:dyDescent="0.3">
      <c r="A893" s="1"/>
      <c r="B893" s="107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x14ac:dyDescent="0.3">
      <c r="A894" s="1"/>
      <c r="B894" s="107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x14ac:dyDescent="0.3">
      <c r="A895" s="1"/>
      <c r="B895" s="107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x14ac:dyDescent="0.3">
      <c r="A896" s="1"/>
      <c r="B896" s="107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x14ac:dyDescent="0.3">
      <c r="A897" s="1"/>
      <c r="B897" s="107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x14ac:dyDescent="0.3">
      <c r="A898" s="1"/>
      <c r="B898" s="107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x14ac:dyDescent="0.3">
      <c r="A899" s="1"/>
      <c r="B899" s="107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x14ac:dyDescent="0.3">
      <c r="A900" s="1"/>
      <c r="B900" s="107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x14ac:dyDescent="0.3">
      <c r="A901" s="1"/>
      <c r="B901" s="107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x14ac:dyDescent="0.3">
      <c r="A902" s="1"/>
      <c r="B902" s="107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x14ac:dyDescent="0.3">
      <c r="A903" s="1"/>
      <c r="B903" s="107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x14ac:dyDescent="0.3">
      <c r="A904" s="1"/>
      <c r="B904" s="107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x14ac:dyDescent="0.3">
      <c r="A905" s="1"/>
      <c r="B905" s="107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x14ac:dyDescent="0.3">
      <c r="A906" s="1"/>
      <c r="B906" s="107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x14ac:dyDescent="0.3">
      <c r="A907" s="1"/>
      <c r="B907" s="107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x14ac:dyDescent="0.3">
      <c r="A908" s="1"/>
      <c r="B908" s="107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x14ac:dyDescent="0.3">
      <c r="A909" s="1"/>
      <c r="B909" s="107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x14ac:dyDescent="0.3">
      <c r="A910" s="1"/>
      <c r="B910" s="107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x14ac:dyDescent="0.3">
      <c r="A911" s="1"/>
      <c r="B911" s="107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x14ac:dyDescent="0.3">
      <c r="A912" s="1"/>
      <c r="B912" s="107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x14ac:dyDescent="0.3">
      <c r="A913" s="1"/>
      <c r="B913" s="107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x14ac:dyDescent="0.3">
      <c r="A914" s="1"/>
      <c r="B914" s="107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x14ac:dyDescent="0.3">
      <c r="A915" s="1"/>
      <c r="B915" s="107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x14ac:dyDescent="0.3">
      <c r="A916" s="1"/>
      <c r="B916" s="107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x14ac:dyDescent="0.3">
      <c r="A917" s="1"/>
      <c r="B917" s="107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x14ac:dyDescent="0.3">
      <c r="A918" s="1"/>
      <c r="B918" s="107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x14ac:dyDescent="0.3">
      <c r="A919" s="1"/>
      <c r="B919" s="107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x14ac:dyDescent="0.3">
      <c r="A920" s="1"/>
      <c r="B920" s="107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x14ac:dyDescent="0.3">
      <c r="A921" s="1"/>
      <c r="B921" s="107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x14ac:dyDescent="0.3">
      <c r="A922" s="1"/>
      <c r="B922" s="107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x14ac:dyDescent="0.3">
      <c r="A923" s="1"/>
      <c r="B923" s="107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x14ac:dyDescent="0.3">
      <c r="A924" s="1"/>
      <c r="B924" s="107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x14ac:dyDescent="0.3">
      <c r="A925" s="1"/>
      <c r="B925" s="107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x14ac:dyDescent="0.3">
      <c r="A926" s="1"/>
      <c r="B926" s="107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x14ac:dyDescent="0.3">
      <c r="A927" s="1"/>
      <c r="B927" s="107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x14ac:dyDescent="0.3">
      <c r="A928" s="1"/>
      <c r="B928" s="107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x14ac:dyDescent="0.3">
      <c r="A929" s="1"/>
      <c r="B929" s="107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x14ac:dyDescent="0.3">
      <c r="A930" s="1"/>
      <c r="B930" s="107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x14ac:dyDescent="0.3">
      <c r="A931" s="1"/>
      <c r="B931" s="107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x14ac:dyDescent="0.3">
      <c r="A932" s="1"/>
      <c r="B932" s="107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x14ac:dyDescent="0.3">
      <c r="A933" s="1"/>
      <c r="B933" s="107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x14ac:dyDescent="0.3">
      <c r="A934" s="1"/>
      <c r="B934" s="107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x14ac:dyDescent="0.3">
      <c r="A935" s="1"/>
      <c r="B935" s="107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x14ac:dyDescent="0.3">
      <c r="A936" s="1"/>
      <c r="B936" s="107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x14ac:dyDescent="0.3">
      <c r="A937" s="1"/>
      <c r="B937" s="107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x14ac:dyDescent="0.3">
      <c r="A938" s="1"/>
      <c r="B938" s="107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x14ac:dyDescent="0.3">
      <c r="A939" s="1"/>
      <c r="B939" s="107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x14ac:dyDescent="0.3">
      <c r="A940" s="1"/>
      <c r="B940" s="107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x14ac:dyDescent="0.3">
      <c r="A941" s="1"/>
      <c r="B941" s="107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x14ac:dyDescent="0.3">
      <c r="A942" s="1"/>
      <c r="B942" s="107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x14ac:dyDescent="0.3">
      <c r="A943" s="1"/>
      <c r="B943" s="107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x14ac:dyDescent="0.3">
      <c r="A944" s="1"/>
      <c r="B944" s="107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x14ac:dyDescent="0.3">
      <c r="A945" s="1"/>
      <c r="B945" s="107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x14ac:dyDescent="0.3">
      <c r="A946" s="1"/>
      <c r="B946" s="107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x14ac:dyDescent="0.3">
      <c r="A947" s="1"/>
      <c r="B947" s="107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x14ac:dyDescent="0.3">
      <c r="A948" s="1"/>
      <c r="B948" s="107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x14ac:dyDescent="0.3">
      <c r="A949" s="1"/>
      <c r="B949" s="107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x14ac:dyDescent="0.3">
      <c r="A950" s="1"/>
      <c r="B950" s="107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x14ac:dyDescent="0.3">
      <c r="A951" s="1"/>
      <c r="B951" s="107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x14ac:dyDescent="0.3">
      <c r="A952" s="1"/>
      <c r="B952" s="107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x14ac:dyDescent="0.3">
      <c r="A953" s="1"/>
      <c r="B953" s="107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x14ac:dyDescent="0.3">
      <c r="A954" s="1"/>
      <c r="B954" s="107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x14ac:dyDescent="0.3">
      <c r="A955" s="1"/>
      <c r="B955" s="107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x14ac:dyDescent="0.3">
      <c r="A956" s="1"/>
      <c r="B956" s="107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x14ac:dyDescent="0.3">
      <c r="A957" s="1"/>
      <c r="B957" s="107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x14ac:dyDescent="0.3">
      <c r="A958" s="1"/>
      <c r="B958" s="107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x14ac:dyDescent="0.3">
      <c r="A959" s="1"/>
      <c r="B959" s="107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x14ac:dyDescent="0.3">
      <c r="A960" s="1"/>
      <c r="B960" s="107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x14ac:dyDescent="0.3">
      <c r="A961" s="1"/>
      <c r="B961" s="107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x14ac:dyDescent="0.3">
      <c r="A962" s="1"/>
      <c r="B962" s="107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x14ac:dyDescent="0.3">
      <c r="A963" s="1"/>
      <c r="B963" s="107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x14ac:dyDescent="0.3">
      <c r="A964" s="1"/>
      <c r="B964" s="107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x14ac:dyDescent="0.3">
      <c r="A965" s="1"/>
      <c r="B965" s="107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x14ac:dyDescent="0.3">
      <c r="A966" s="1"/>
      <c r="B966" s="107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x14ac:dyDescent="0.3">
      <c r="A967" s="1"/>
      <c r="B967" s="107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x14ac:dyDescent="0.3">
      <c r="A968" s="1"/>
      <c r="B968" s="107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x14ac:dyDescent="0.3">
      <c r="A969" s="1"/>
      <c r="B969" s="107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x14ac:dyDescent="0.3">
      <c r="A970" s="1"/>
      <c r="B970" s="107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x14ac:dyDescent="0.3">
      <c r="A971" s="1"/>
      <c r="B971" s="107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x14ac:dyDescent="0.3">
      <c r="A972" s="1"/>
      <c r="B972" s="107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x14ac:dyDescent="0.3">
      <c r="A973" s="1"/>
      <c r="B973" s="107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x14ac:dyDescent="0.3">
      <c r="A974" s="1"/>
      <c r="B974" s="107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x14ac:dyDescent="0.3">
      <c r="A975" s="1"/>
      <c r="B975" s="107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x14ac:dyDescent="0.3">
      <c r="A976" s="1"/>
      <c r="B976" s="107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x14ac:dyDescent="0.3">
      <c r="A977" s="1"/>
      <c r="B977" s="107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x14ac:dyDescent="0.3">
      <c r="A978" s="1"/>
      <c r="B978" s="107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x14ac:dyDescent="0.3">
      <c r="A979" s="1"/>
      <c r="B979" s="107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x14ac:dyDescent="0.3">
      <c r="A980" s="1"/>
      <c r="B980" s="107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x14ac:dyDescent="0.3">
      <c r="A981" s="1"/>
      <c r="B981" s="107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x14ac:dyDescent="0.3">
      <c r="A982" s="1"/>
      <c r="B982" s="107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x14ac:dyDescent="0.3">
      <c r="A983" s="1"/>
      <c r="B983" s="107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x14ac:dyDescent="0.3">
      <c r="A984" s="1"/>
      <c r="B984" s="107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x14ac:dyDescent="0.3">
      <c r="A985" s="1"/>
      <c r="B985" s="107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x14ac:dyDescent="0.3">
      <c r="A986" s="1"/>
      <c r="B986" s="107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x14ac:dyDescent="0.3">
      <c r="A987" s="1"/>
      <c r="B987" s="107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x14ac:dyDescent="0.3">
      <c r="A988" s="1"/>
      <c r="B988" s="107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x14ac:dyDescent="0.3">
      <c r="A989" s="1"/>
      <c r="B989" s="107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x14ac:dyDescent="0.3">
      <c r="A990" s="1"/>
      <c r="B990" s="107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x14ac:dyDescent="0.3">
      <c r="A991" s="1"/>
      <c r="B991" s="107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x14ac:dyDescent="0.3">
      <c r="A992" s="1"/>
      <c r="B992" s="107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x14ac:dyDescent="0.3">
      <c r="A993" s="1"/>
      <c r="B993" s="107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x14ac:dyDescent="0.3">
      <c r="A994" s="1"/>
      <c r="B994" s="107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x14ac:dyDescent="0.3">
      <c r="A995" s="1"/>
      <c r="B995" s="107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mergeCells count="4">
    <mergeCell ref="B2:I2"/>
    <mergeCell ref="B4:B8"/>
    <mergeCell ref="B10:B13"/>
    <mergeCell ref="B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</vt:lpstr>
      <vt:lpstr>AP</vt:lpstr>
      <vt:lpstr>PPL</vt:lpstr>
      <vt:lpstr>HIGHLIGHTS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tma208@outlook.com</dc:creator>
  <cp:lastModifiedBy>tma208@outlook.com</cp:lastModifiedBy>
  <dcterms:created xsi:type="dcterms:W3CDTF">2026-11-03T12:26:32Z</dcterms:created>
  <dcterms:modified xsi:type="dcterms:W3CDTF">2026-11-03T12:30:11Z</dcterms:modified>
</cp:coreProperties>
</file>